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вушки 7-8" sheetId="1" r:id="rId1"/>
    <sheet name="Юноши 7-8" sheetId="2" r:id="rId2"/>
    <sheet name="Девушки 9-11" sheetId="3" r:id="rId3"/>
    <sheet name="Юноши 9-11" sheetId="4" r:id="rId4"/>
  </sheets>
  <definedNames/>
  <calcPr fullCalcOnLoad="1"/>
</workbook>
</file>

<file path=xl/sharedStrings.xml><?xml version="1.0" encoding="utf-8"?>
<sst xmlns="http://schemas.openxmlformats.org/spreadsheetml/2006/main" count="305" uniqueCount="108">
  <si>
    <t>Образовательная организация</t>
  </si>
  <si>
    <t>Класс</t>
  </si>
  <si>
    <t>№ п/п</t>
  </si>
  <si>
    <t>ФИО участника олимпиады</t>
  </si>
  <si>
    <t>гимнастика</t>
  </si>
  <si>
    <t>легкая атлетика</t>
  </si>
  <si>
    <t>всего</t>
  </si>
  <si>
    <t>результат</t>
  </si>
  <si>
    <t>зачетный балл</t>
  </si>
  <si>
    <t>лучший результат в испытании легкая атлетика)</t>
  </si>
  <si>
    <t>результат (сек)</t>
  </si>
  <si>
    <t>Дата проведения:</t>
  </si>
  <si>
    <t>Результа (победитель, призер, участник)</t>
  </si>
  <si>
    <t>7-8 классы (девушки)</t>
  </si>
  <si>
    <t>7-8 классы (юноши)</t>
  </si>
  <si>
    <t>9-11 классы (девушки)</t>
  </si>
  <si>
    <t>Наименование образовательного учреждения</t>
  </si>
  <si>
    <t>9-11 классы (юноши)</t>
  </si>
  <si>
    <t>лучший результат в испытании (гимнастика)</t>
  </si>
  <si>
    <t>результат (балл)</t>
  </si>
  <si>
    <t>06 - 07 декабря 2021 г.</t>
  </si>
  <si>
    <t>Теоретико-методическое испытание</t>
  </si>
  <si>
    <t>Тест 1</t>
  </si>
  <si>
    <t>Тест 2</t>
  </si>
  <si>
    <t>Просьба в названии файла указывать муниципалитет. Например, Хабаровский_ сводный_фк.</t>
  </si>
  <si>
    <t>Советско-Гаванский муниципальный район</t>
  </si>
  <si>
    <t>Чернов Виктор Владимирович</t>
  </si>
  <si>
    <t>Муниципальное бюджетное образовательное учреждение "Основная школа № 8" Советско-Гаванского муниципального района</t>
  </si>
  <si>
    <t>Городнянский Илья Романович</t>
  </si>
  <si>
    <t>Муниципальное бюджетное образовательное учреждение "Средняя школа № 6" Советско-Гаванского муниципального района</t>
  </si>
  <si>
    <t>Горох Артём Олегович</t>
  </si>
  <si>
    <t>Халявин Артемий Сергеевич</t>
  </si>
  <si>
    <t>Барченко Сергей Андреевич</t>
  </si>
  <si>
    <t>Ищенко Диана Андреевна</t>
  </si>
  <si>
    <t>Виноградова Диана Васильевна</t>
  </si>
  <si>
    <t>Третьякова Арина Павловна</t>
  </si>
  <si>
    <t>Бородулин Бородулин Александр Владимирович</t>
  </si>
  <si>
    <t>Пряхин Владимир Евгеньевич</t>
  </si>
  <si>
    <t>Лосовская Виктория Дмитриевна</t>
  </si>
  <si>
    <t>Муниципальное бюджетное образовательное учреждение "Основная школа № 12" Советско-Гаванского муниципального района</t>
  </si>
  <si>
    <t>Шейко Екатерина Егоровна</t>
  </si>
  <si>
    <t>Куликов Анатолий Сергеевич</t>
  </si>
  <si>
    <t>Круглова Екатерина Олеговна</t>
  </si>
  <si>
    <t>Муниципальное бюджетное образовательное учреждение "Основная школа № 2" Советско-Гаванского муниципального района</t>
  </si>
  <si>
    <t>Халыгвердиева Айсун Мухтар кызы</t>
  </si>
  <si>
    <t>Ярощук Анна Александровна</t>
  </si>
  <si>
    <t>Кураев Глеб Дмитриевич</t>
  </si>
  <si>
    <t>Играилова Полина Анатольевна</t>
  </si>
  <si>
    <t>Муниципальное бюджетное образовательное учреждение "Средняя школа № 1" Советско-Гаванского муниципального района</t>
  </si>
  <si>
    <t>Синицына Диана Павловна</t>
  </si>
  <si>
    <t>Рыбина Екатерина Владимировна</t>
  </si>
  <si>
    <t>Разгонова Елизавета Евгеньевна</t>
  </si>
  <si>
    <t>Праказина Валерия Михайловна</t>
  </si>
  <si>
    <t>Кодулева Елизавета Сергеевна</t>
  </si>
  <si>
    <t>Хуторов Святослав Леонидович</t>
  </si>
  <si>
    <t>Стешин Леонид Евгеньевич</t>
  </si>
  <si>
    <t>Миронов Денис Дмитриевич</t>
  </si>
  <si>
    <t>Мельников Владимир Алексеевич</t>
  </si>
  <si>
    <t>Сальников Даниил Иванович</t>
  </si>
  <si>
    <t>Савельев Денис Максимович</t>
  </si>
  <si>
    <t>Бур Кирилл Николаевич</t>
  </si>
  <si>
    <t>Кисель Алексей Витальевич</t>
  </si>
  <si>
    <t>Хохряков Даниил Геннадьевич</t>
  </si>
  <si>
    <t>Муниципальное бюджетное образовательное учреждение "Средняя школа № 5" Советско-Гаванского муниципального района</t>
  </si>
  <si>
    <t>Пономаренко Дмитрий Иванович</t>
  </si>
  <si>
    <t>Доронина Дарья Николаевна</t>
  </si>
  <si>
    <t>Афанасьев Максим Игоревич</t>
  </si>
  <si>
    <t>Бокарев Станислав Николаевич</t>
  </si>
  <si>
    <t>Батяев Даниил Алексеевич</t>
  </si>
  <si>
    <t>Ланкин Даниил Андреевич</t>
  </si>
  <si>
    <t>Рахманова Анастасия Сергеевна</t>
  </si>
  <si>
    <t>Дубровина Анастасия Андреевна</t>
  </si>
  <si>
    <t>Бугай Виктория Юрьевна</t>
  </si>
  <si>
    <t>Силаева Ксения Сергеевна</t>
  </si>
  <si>
    <t>Муниципальное бюджетное образовательное учреждение "Средняя школа № 15" Советско-Гаванского муниципального района</t>
  </si>
  <si>
    <t>Макарова Виктория Юрьевна</t>
  </si>
  <si>
    <t>Чиковитов Никита Дмитриевич</t>
  </si>
  <si>
    <t>Макаренко Богдан Сергеевич</t>
  </si>
  <si>
    <t>Муниципальное бюджетное образовательное учреждение "Средняя школа № 16" Советско-Гаванского муниципального района</t>
  </si>
  <si>
    <t>Корнев Илья Анатольевич</t>
  </si>
  <si>
    <t>Соснин Григорий Павлович</t>
  </si>
  <si>
    <t>Бондаренко Полина Сергеевна</t>
  </si>
  <si>
    <t>Кузьменкова Юлия Дмитриевна</t>
  </si>
  <si>
    <t>Рустамов Нариман Рамиз оглы</t>
  </si>
  <si>
    <t>Муниципальное бюджетное образовательное учреждение "Средняя школа №  16" Советско-Гаванского муниципального района</t>
  </si>
  <si>
    <t>Постнов Артем Владимирович</t>
  </si>
  <si>
    <t>Муниципальное бюджетное образовательное учреждение "Средняя школа №  3 им. А.И. Томилина" Советско-Гаванского муниципального района</t>
  </si>
  <si>
    <t>Бородич Александр Андреевич</t>
  </si>
  <si>
    <t>Павлов Сергей Андреевич</t>
  </si>
  <si>
    <t>Шастов Денис Александрович</t>
  </si>
  <si>
    <t>Левичев Глеб Эдуардович</t>
  </si>
  <si>
    <t>Бахтин Максим Романович</t>
  </si>
  <si>
    <t>Боровой Степан Владимирович</t>
  </si>
  <si>
    <t>Тютерев Дмитрий Лександрович</t>
  </si>
  <si>
    <t>Терехова Екатерина  Сергеевна</t>
  </si>
  <si>
    <t>Шадрина Дарья Александровна</t>
  </si>
  <si>
    <t>Чувикова Олеся Александровна</t>
  </si>
  <si>
    <t>Курдюмова Раиса Владимировна</t>
  </si>
  <si>
    <t>Сиротинин Матвей Евгеньевич</t>
  </si>
  <si>
    <t>Пастушок Валерия Николаевна</t>
  </si>
  <si>
    <t>победитель</t>
  </si>
  <si>
    <t>призер</t>
  </si>
  <si>
    <t>участник</t>
  </si>
  <si>
    <t>прзер</t>
  </si>
  <si>
    <t>не явилась на 2-й тур</t>
  </si>
  <si>
    <t>не явился на 2-й тур</t>
  </si>
  <si>
    <t>не явилась на гимнастику</t>
  </si>
  <si>
    <t>Протокол результатов муниципального этапа ВсОШ по предмету "Физическая культура"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</si>
</sst>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2" fontId="46" fillId="0" borderId="0" xfId="0" applyNumberFormat="1" applyFont="1" applyAlignment="1">
      <alignment wrapText="1"/>
    </xf>
    <xf numFmtId="2" fontId="4" fillId="0" borderId="0" xfId="0" applyNumberFormat="1" applyFont="1" applyBorder="1" applyAlignment="1">
      <alignment horizontal="left"/>
    </xf>
    <xf numFmtId="2" fontId="5" fillId="34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80" zoomScaleNormal="80" zoomScalePageLayoutView="0" workbookViewId="0" topLeftCell="A1">
      <selection activeCell="A6" sqref="A6:O6"/>
    </sheetView>
  </sheetViews>
  <sheetFormatPr defaultColWidth="17.57421875" defaultRowHeight="15"/>
  <cols>
    <col min="1" max="1" width="6.00390625" style="1" customWidth="1"/>
    <col min="2" max="2" width="25.57421875" style="1" customWidth="1"/>
    <col min="3" max="3" width="30.28125" style="1" customWidth="1"/>
    <col min="4" max="4" width="8.7109375" style="1" customWidth="1"/>
    <col min="5" max="5" width="10.28125" style="1" customWidth="1"/>
    <col min="6" max="6" width="10.28125" style="16" customWidth="1"/>
    <col min="7" max="7" width="10.28125" style="1" customWidth="1"/>
    <col min="8" max="8" width="10.421875" style="16" customWidth="1"/>
    <col min="9" max="9" width="10.57421875" style="1" customWidth="1"/>
    <col min="10" max="10" width="12.57421875" style="1" customWidth="1"/>
    <col min="11" max="11" width="10.140625" style="16" customWidth="1"/>
    <col min="12" max="12" width="13.28125" style="1" customWidth="1"/>
    <col min="13" max="13" width="10.7109375" style="1" customWidth="1"/>
    <col min="14" max="14" width="11.140625" style="16" customWidth="1"/>
    <col min="15" max="15" width="10.7109375" style="16" customWidth="1"/>
    <col min="16" max="16" width="20.421875" style="1" customWidth="1"/>
    <col min="17" max="18" width="17.57421875" style="1" customWidth="1"/>
    <col min="19" max="20" width="17.57421875" style="16" customWidth="1"/>
    <col min="21" max="16384" width="17.57421875" style="1" customWidth="1"/>
  </cols>
  <sheetData>
    <row r="1" spans="12:15" ht="23.25">
      <c r="L1" s="29"/>
      <c r="M1" s="29"/>
      <c r="N1" s="29"/>
      <c r="O1" s="29"/>
    </row>
    <row r="2" spans="12:15" ht="23.25">
      <c r="L2" s="29"/>
      <c r="M2" s="29"/>
      <c r="N2" s="29"/>
      <c r="O2" s="29"/>
    </row>
    <row r="3" spans="12:24" ht="23.25">
      <c r="L3" s="29"/>
      <c r="M3" s="29"/>
      <c r="N3" s="29"/>
      <c r="O3" s="29"/>
      <c r="R3" s="14" t="s">
        <v>24</v>
      </c>
      <c r="S3" s="19"/>
      <c r="T3" s="19"/>
      <c r="U3" s="15"/>
      <c r="V3" s="15"/>
      <c r="W3" s="15"/>
      <c r="X3" s="15"/>
    </row>
    <row r="4" spans="1:16" ht="32.25" customHeight="1">
      <c r="A4" s="30" t="s">
        <v>16</v>
      </c>
      <c r="B4" s="31"/>
      <c r="C4" s="32" t="s">
        <v>25</v>
      </c>
      <c r="D4" s="32"/>
      <c r="E4" s="32"/>
      <c r="F4" s="32"/>
      <c r="G4" s="32"/>
      <c r="H4" s="33"/>
      <c r="I4" s="3"/>
      <c r="J4" s="3"/>
      <c r="K4" s="21"/>
      <c r="L4" s="4"/>
      <c r="M4" s="4"/>
      <c r="N4" s="17"/>
      <c r="O4" s="17"/>
      <c r="P4" s="4"/>
    </row>
    <row r="5" spans="1:16" ht="15" customHeight="1">
      <c r="A5" s="34" t="s">
        <v>11</v>
      </c>
      <c r="B5" s="34"/>
      <c r="C5" s="35" t="s">
        <v>20</v>
      </c>
      <c r="D5" s="35"/>
      <c r="E5" s="36"/>
      <c r="F5" s="36"/>
      <c r="G5" s="36"/>
      <c r="H5" s="36"/>
      <c r="I5" s="3"/>
      <c r="J5" s="3"/>
      <c r="K5" s="21"/>
      <c r="L5" s="4"/>
      <c r="M5" s="4"/>
      <c r="N5" s="17"/>
      <c r="O5" s="17"/>
      <c r="P5" s="4"/>
    </row>
    <row r="6" spans="1:16" ht="24" customHeight="1">
      <c r="A6" s="37" t="s">
        <v>107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"/>
    </row>
    <row r="7" spans="1:16" ht="21" customHeight="1">
      <c r="A7" s="5" t="s">
        <v>13</v>
      </c>
      <c r="B7" s="4"/>
      <c r="C7" s="4"/>
      <c r="D7" s="4"/>
      <c r="E7" s="4"/>
      <c r="F7" s="17"/>
      <c r="G7" s="4"/>
      <c r="H7" s="17"/>
      <c r="I7" s="4"/>
      <c r="J7" s="4"/>
      <c r="K7" s="17"/>
      <c r="L7" s="4"/>
      <c r="M7" s="4"/>
      <c r="N7" s="17"/>
      <c r="O7" s="17"/>
      <c r="P7" s="4"/>
    </row>
    <row r="8" spans="1:16" ht="54.75" customHeight="1">
      <c r="A8" s="38" t="s">
        <v>2</v>
      </c>
      <c r="B8" s="49" t="s">
        <v>3</v>
      </c>
      <c r="C8" s="49" t="s">
        <v>0</v>
      </c>
      <c r="D8" s="52" t="s">
        <v>1</v>
      </c>
      <c r="E8" s="55" t="s">
        <v>21</v>
      </c>
      <c r="F8" s="56"/>
      <c r="G8" s="56"/>
      <c r="H8" s="57"/>
      <c r="I8" s="39" t="s">
        <v>4</v>
      </c>
      <c r="J8" s="40"/>
      <c r="K8" s="41"/>
      <c r="L8" s="39" t="s">
        <v>5</v>
      </c>
      <c r="M8" s="40"/>
      <c r="N8" s="41"/>
      <c r="O8" s="27" t="s">
        <v>6</v>
      </c>
      <c r="P8" s="45" t="s">
        <v>12</v>
      </c>
    </row>
    <row r="9" spans="1:16" ht="54.75" customHeight="1">
      <c r="A9" s="38"/>
      <c r="B9" s="50"/>
      <c r="C9" s="50"/>
      <c r="D9" s="53"/>
      <c r="E9" s="58" t="s">
        <v>22</v>
      </c>
      <c r="F9" s="59"/>
      <c r="G9" s="58" t="s">
        <v>23</v>
      </c>
      <c r="H9" s="59"/>
      <c r="I9" s="42"/>
      <c r="J9" s="43"/>
      <c r="K9" s="44"/>
      <c r="L9" s="42"/>
      <c r="M9" s="43"/>
      <c r="N9" s="44"/>
      <c r="O9" s="28"/>
      <c r="P9" s="46"/>
    </row>
    <row r="10" spans="1:21" ht="157.5" customHeight="1">
      <c r="A10" s="38"/>
      <c r="B10" s="51"/>
      <c r="C10" s="51"/>
      <c r="D10" s="54"/>
      <c r="E10" s="6" t="s">
        <v>7</v>
      </c>
      <c r="F10" s="18" t="s">
        <v>8</v>
      </c>
      <c r="G10" s="6" t="s">
        <v>7</v>
      </c>
      <c r="H10" s="18" t="s">
        <v>8</v>
      </c>
      <c r="I10" s="7" t="s">
        <v>19</v>
      </c>
      <c r="J10" s="7" t="s">
        <v>18</v>
      </c>
      <c r="K10" s="18" t="s">
        <v>8</v>
      </c>
      <c r="L10" s="6" t="s">
        <v>10</v>
      </c>
      <c r="M10" s="6" t="s">
        <v>9</v>
      </c>
      <c r="N10" s="18" t="s">
        <v>8</v>
      </c>
      <c r="O10" s="22" t="s">
        <v>8</v>
      </c>
      <c r="P10" s="47"/>
      <c r="S10" s="23"/>
      <c r="T10" s="23"/>
      <c r="U10" s="24"/>
    </row>
    <row r="11" spans="1:21" ht="67.5" customHeight="1">
      <c r="A11" s="6">
        <v>1</v>
      </c>
      <c r="B11" s="10" t="s">
        <v>50</v>
      </c>
      <c r="C11" s="10" t="s">
        <v>48</v>
      </c>
      <c r="D11" s="11">
        <v>8</v>
      </c>
      <c r="E11" s="6">
        <v>7</v>
      </c>
      <c r="F11" s="18">
        <f aca="true" t="shared" si="0" ref="F11:F28">(25*E11)/47.5</f>
        <v>3.6842105263157894</v>
      </c>
      <c r="G11" s="6">
        <v>14</v>
      </c>
      <c r="H11" s="18">
        <f aca="true" t="shared" si="1" ref="H11:H28">(20*G11)/41</f>
        <v>6.829268292682927</v>
      </c>
      <c r="I11" s="7">
        <v>8.8</v>
      </c>
      <c r="J11" s="7">
        <v>8.8</v>
      </c>
      <c r="K11" s="18">
        <f aca="true" t="shared" si="2" ref="K11:K28">((30*I11))/J11</f>
        <v>29.999999999999996</v>
      </c>
      <c r="L11" s="6">
        <v>205</v>
      </c>
      <c r="M11" s="6">
        <v>202</v>
      </c>
      <c r="N11" s="18">
        <f aca="true" t="shared" si="3" ref="N11:N28">(25*M11)/L11</f>
        <v>24.634146341463413</v>
      </c>
      <c r="O11" s="22">
        <f aca="true" t="shared" si="4" ref="O11:O28">F11+H11+K11+N11</f>
        <v>65.14762516046213</v>
      </c>
      <c r="P11" s="9" t="s">
        <v>100</v>
      </c>
      <c r="S11" s="25"/>
      <c r="T11" s="25"/>
      <c r="U11" s="25"/>
    </row>
    <row r="12" spans="1:21" ht="69" customHeight="1">
      <c r="A12" s="6">
        <v>2</v>
      </c>
      <c r="B12" s="10" t="s">
        <v>94</v>
      </c>
      <c r="C12" s="10" t="s">
        <v>86</v>
      </c>
      <c r="D12" s="11">
        <v>8</v>
      </c>
      <c r="E12" s="6">
        <v>9</v>
      </c>
      <c r="F12" s="18">
        <f t="shared" si="0"/>
        <v>4.7368421052631575</v>
      </c>
      <c r="G12" s="6">
        <v>15</v>
      </c>
      <c r="H12" s="18">
        <f t="shared" si="1"/>
        <v>7.317073170731708</v>
      </c>
      <c r="I12" s="7">
        <v>7</v>
      </c>
      <c r="J12" s="7">
        <v>8.8</v>
      </c>
      <c r="K12" s="18">
        <f t="shared" si="2"/>
        <v>23.863636363636363</v>
      </c>
      <c r="L12" s="6">
        <v>202</v>
      </c>
      <c r="M12" s="6">
        <v>202</v>
      </c>
      <c r="N12" s="18">
        <f t="shared" si="3"/>
        <v>25</v>
      </c>
      <c r="O12" s="22">
        <f t="shared" si="4"/>
        <v>60.91755163963123</v>
      </c>
      <c r="P12" s="9" t="s">
        <v>101</v>
      </c>
      <c r="S12" s="25"/>
      <c r="T12" s="25"/>
      <c r="U12" s="25"/>
    </row>
    <row r="13" spans="1:21" ht="72.75" customHeight="1">
      <c r="A13" s="6">
        <v>3</v>
      </c>
      <c r="B13" s="10" t="s">
        <v>49</v>
      </c>
      <c r="C13" s="10" t="s">
        <v>48</v>
      </c>
      <c r="D13" s="11">
        <v>8</v>
      </c>
      <c r="E13" s="6">
        <v>9</v>
      </c>
      <c r="F13" s="18">
        <f t="shared" si="0"/>
        <v>4.7368421052631575</v>
      </c>
      <c r="G13" s="6">
        <v>5</v>
      </c>
      <c r="H13" s="18">
        <f t="shared" si="1"/>
        <v>2.4390243902439024</v>
      </c>
      <c r="I13" s="7">
        <v>8.5</v>
      </c>
      <c r="J13" s="7">
        <v>8.8</v>
      </c>
      <c r="K13" s="18">
        <f t="shared" si="2"/>
        <v>28.977272727272727</v>
      </c>
      <c r="L13" s="6">
        <v>208</v>
      </c>
      <c r="M13" s="6">
        <v>202</v>
      </c>
      <c r="N13" s="18">
        <f t="shared" si="3"/>
        <v>24.278846153846153</v>
      </c>
      <c r="O13" s="22">
        <f t="shared" si="4"/>
        <v>60.43198537662594</v>
      </c>
      <c r="P13" s="9" t="s">
        <v>101</v>
      </c>
      <c r="S13" s="25"/>
      <c r="T13" s="25"/>
      <c r="U13" s="25"/>
    </row>
    <row r="14" spans="1:21" ht="69" customHeight="1">
      <c r="A14" s="6">
        <v>4</v>
      </c>
      <c r="B14" s="10" t="s">
        <v>47</v>
      </c>
      <c r="C14" s="10" t="s">
        <v>48</v>
      </c>
      <c r="D14" s="11">
        <v>8</v>
      </c>
      <c r="E14" s="6">
        <v>8</v>
      </c>
      <c r="F14" s="18">
        <f t="shared" si="0"/>
        <v>4.2105263157894735</v>
      </c>
      <c r="G14" s="6">
        <v>8</v>
      </c>
      <c r="H14" s="18">
        <f t="shared" si="1"/>
        <v>3.902439024390244</v>
      </c>
      <c r="I14" s="7">
        <v>7.8</v>
      </c>
      <c r="J14" s="7">
        <v>8.8</v>
      </c>
      <c r="K14" s="18">
        <f t="shared" si="2"/>
        <v>26.59090909090909</v>
      </c>
      <c r="L14" s="6">
        <v>207</v>
      </c>
      <c r="M14" s="6">
        <v>202</v>
      </c>
      <c r="N14" s="18">
        <f t="shared" si="3"/>
        <v>24.396135265700483</v>
      </c>
      <c r="O14" s="22">
        <f t="shared" si="4"/>
        <v>59.100009696789286</v>
      </c>
      <c r="P14" s="9" t="s">
        <v>103</v>
      </c>
      <c r="S14" s="25"/>
      <c r="T14" s="25"/>
      <c r="U14" s="25"/>
    </row>
    <row r="15" spans="1:21" ht="67.5" customHeight="1">
      <c r="A15" s="6">
        <v>5</v>
      </c>
      <c r="B15" s="10" t="s">
        <v>51</v>
      </c>
      <c r="C15" s="10" t="s">
        <v>48</v>
      </c>
      <c r="D15" s="11">
        <v>8</v>
      </c>
      <c r="E15" s="6">
        <v>9</v>
      </c>
      <c r="F15" s="18">
        <f t="shared" si="0"/>
        <v>4.7368421052631575</v>
      </c>
      <c r="G15" s="6">
        <v>13</v>
      </c>
      <c r="H15" s="18">
        <f t="shared" si="1"/>
        <v>6.341463414634147</v>
      </c>
      <c r="I15" s="7">
        <v>8.2</v>
      </c>
      <c r="J15" s="7">
        <v>8.8</v>
      </c>
      <c r="K15" s="18">
        <f t="shared" si="2"/>
        <v>27.95454545454545</v>
      </c>
      <c r="L15" s="6">
        <v>294</v>
      </c>
      <c r="M15" s="6">
        <v>202</v>
      </c>
      <c r="N15" s="18">
        <f t="shared" si="3"/>
        <v>17.17687074829932</v>
      </c>
      <c r="O15" s="22">
        <f t="shared" si="4"/>
        <v>56.209721722742074</v>
      </c>
      <c r="P15" s="9" t="s">
        <v>102</v>
      </c>
      <c r="S15" s="25"/>
      <c r="T15" s="25"/>
      <c r="U15" s="25"/>
    </row>
    <row r="16" spans="1:21" ht="67.5" customHeight="1">
      <c r="A16" s="6">
        <v>6</v>
      </c>
      <c r="B16" s="10" t="s">
        <v>40</v>
      </c>
      <c r="C16" s="10" t="s">
        <v>39</v>
      </c>
      <c r="D16" s="11">
        <v>7</v>
      </c>
      <c r="E16" s="6">
        <v>4</v>
      </c>
      <c r="F16" s="18">
        <f t="shared" si="0"/>
        <v>2.1052631578947367</v>
      </c>
      <c r="G16" s="6">
        <v>11</v>
      </c>
      <c r="H16" s="18">
        <f t="shared" si="1"/>
        <v>5.365853658536586</v>
      </c>
      <c r="I16" s="7">
        <v>7.1</v>
      </c>
      <c r="J16" s="7">
        <v>8.8</v>
      </c>
      <c r="K16" s="18">
        <f t="shared" si="2"/>
        <v>24.204545454545453</v>
      </c>
      <c r="L16" s="6">
        <v>214</v>
      </c>
      <c r="M16" s="6">
        <v>202</v>
      </c>
      <c r="N16" s="18">
        <f t="shared" si="3"/>
        <v>23.598130841121495</v>
      </c>
      <c r="O16" s="22">
        <f t="shared" si="4"/>
        <v>55.273793112098275</v>
      </c>
      <c r="P16" s="13" t="s">
        <v>102</v>
      </c>
      <c r="S16" s="25"/>
      <c r="T16" s="25"/>
      <c r="U16" s="25"/>
    </row>
    <row r="17" spans="1:21" ht="68.25" customHeight="1">
      <c r="A17" s="6">
        <v>7</v>
      </c>
      <c r="B17" s="10" t="s">
        <v>33</v>
      </c>
      <c r="C17" s="10" t="s">
        <v>29</v>
      </c>
      <c r="D17" s="11">
        <v>8</v>
      </c>
      <c r="E17" s="6">
        <v>5</v>
      </c>
      <c r="F17" s="18">
        <f t="shared" si="0"/>
        <v>2.6315789473684212</v>
      </c>
      <c r="G17" s="6">
        <v>9</v>
      </c>
      <c r="H17" s="18">
        <f t="shared" si="1"/>
        <v>4.390243902439025</v>
      </c>
      <c r="I17" s="7">
        <v>7</v>
      </c>
      <c r="J17" s="7">
        <v>8.8</v>
      </c>
      <c r="K17" s="18">
        <f t="shared" si="2"/>
        <v>23.863636363636363</v>
      </c>
      <c r="L17" s="6">
        <v>228</v>
      </c>
      <c r="M17" s="6">
        <v>202</v>
      </c>
      <c r="N17" s="18">
        <f t="shared" si="3"/>
        <v>22.149122807017545</v>
      </c>
      <c r="O17" s="22">
        <f t="shared" si="4"/>
        <v>53.03458202046136</v>
      </c>
      <c r="P17" s="13" t="s">
        <v>102</v>
      </c>
      <c r="S17" s="25"/>
      <c r="T17" s="25"/>
      <c r="U17" s="25"/>
    </row>
    <row r="18" spans="1:21" ht="69" customHeight="1">
      <c r="A18" s="6">
        <v>8</v>
      </c>
      <c r="B18" s="10" t="s">
        <v>95</v>
      </c>
      <c r="C18" s="10" t="s">
        <v>86</v>
      </c>
      <c r="D18" s="11">
        <v>7</v>
      </c>
      <c r="E18" s="6">
        <v>5</v>
      </c>
      <c r="F18" s="18">
        <f t="shared" si="0"/>
        <v>2.6315789473684212</v>
      </c>
      <c r="G18" s="6">
        <v>3</v>
      </c>
      <c r="H18" s="18">
        <f t="shared" si="1"/>
        <v>1.4634146341463414</v>
      </c>
      <c r="I18" s="7">
        <v>6.2</v>
      </c>
      <c r="J18" s="7">
        <v>8.8</v>
      </c>
      <c r="K18" s="18">
        <f t="shared" si="2"/>
        <v>21.136363636363633</v>
      </c>
      <c r="L18" s="6">
        <v>238</v>
      </c>
      <c r="M18" s="6">
        <v>202</v>
      </c>
      <c r="N18" s="18">
        <f t="shared" si="3"/>
        <v>21.218487394957982</v>
      </c>
      <c r="O18" s="22">
        <f t="shared" si="4"/>
        <v>46.44984461283638</v>
      </c>
      <c r="P18" s="13" t="s">
        <v>102</v>
      </c>
      <c r="S18" s="25"/>
      <c r="T18" s="25"/>
      <c r="U18" s="25"/>
    </row>
    <row r="19" spans="1:21" ht="65.25" customHeight="1">
      <c r="A19" s="6">
        <v>9</v>
      </c>
      <c r="B19" s="10" t="s">
        <v>45</v>
      </c>
      <c r="C19" s="10" t="s">
        <v>43</v>
      </c>
      <c r="D19" s="11">
        <v>8</v>
      </c>
      <c r="E19" s="6">
        <v>7</v>
      </c>
      <c r="F19" s="18">
        <f t="shared" si="0"/>
        <v>3.6842105263157894</v>
      </c>
      <c r="G19" s="6">
        <v>13</v>
      </c>
      <c r="H19" s="18">
        <f t="shared" si="1"/>
        <v>6.341463414634147</v>
      </c>
      <c r="I19" s="7">
        <v>0</v>
      </c>
      <c r="J19" s="7">
        <v>8.8</v>
      </c>
      <c r="K19" s="18">
        <f t="shared" si="2"/>
        <v>0</v>
      </c>
      <c r="L19" s="6">
        <v>213</v>
      </c>
      <c r="M19" s="6">
        <v>202</v>
      </c>
      <c r="N19" s="18">
        <f t="shared" si="3"/>
        <v>23.708920187793428</v>
      </c>
      <c r="O19" s="22">
        <f t="shared" si="4"/>
        <v>33.73459412874337</v>
      </c>
      <c r="P19" s="13" t="s">
        <v>102</v>
      </c>
      <c r="S19" s="25"/>
      <c r="T19" s="25"/>
      <c r="U19" s="25"/>
    </row>
    <row r="20" spans="1:21" ht="70.5" customHeight="1">
      <c r="A20" s="6">
        <v>10</v>
      </c>
      <c r="B20" s="10" t="s">
        <v>71</v>
      </c>
      <c r="C20" s="10" t="s">
        <v>63</v>
      </c>
      <c r="D20" s="11">
        <v>7</v>
      </c>
      <c r="E20" s="6">
        <v>7</v>
      </c>
      <c r="F20" s="18">
        <f t="shared" si="0"/>
        <v>3.6842105263157894</v>
      </c>
      <c r="G20" s="6">
        <v>11</v>
      </c>
      <c r="H20" s="18">
        <f t="shared" si="1"/>
        <v>5.365853658536586</v>
      </c>
      <c r="I20" s="7">
        <v>0</v>
      </c>
      <c r="J20" s="7">
        <v>8.8</v>
      </c>
      <c r="K20" s="18">
        <f t="shared" si="2"/>
        <v>0</v>
      </c>
      <c r="L20" s="6">
        <v>212</v>
      </c>
      <c r="M20" s="6">
        <v>202</v>
      </c>
      <c r="N20" s="18">
        <f t="shared" si="3"/>
        <v>23.82075471698113</v>
      </c>
      <c r="O20" s="22">
        <f t="shared" si="4"/>
        <v>32.8708189018335</v>
      </c>
      <c r="P20" s="13" t="s">
        <v>102</v>
      </c>
      <c r="S20" s="25"/>
      <c r="T20" s="25"/>
      <c r="U20" s="25"/>
    </row>
    <row r="21" spans="1:21" ht="70.5" customHeight="1">
      <c r="A21" s="6">
        <v>11</v>
      </c>
      <c r="B21" s="10" t="s">
        <v>72</v>
      </c>
      <c r="C21" s="10" t="s">
        <v>63</v>
      </c>
      <c r="D21" s="11">
        <v>7</v>
      </c>
      <c r="E21" s="6">
        <v>5</v>
      </c>
      <c r="F21" s="18">
        <f t="shared" si="0"/>
        <v>2.6315789473684212</v>
      </c>
      <c r="G21" s="6">
        <v>12</v>
      </c>
      <c r="H21" s="18">
        <f t="shared" si="1"/>
        <v>5.853658536585366</v>
      </c>
      <c r="I21" s="7">
        <v>0</v>
      </c>
      <c r="J21" s="7">
        <v>8.8</v>
      </c>
      <c r="K21" s="18">
        <f t="shared" si="2"/>
        <v>0</v>
      </c>
      <c r="L21" s="6">
        <v>216</v>
      </c>
      <c r="M21" s="6">
        <v>202</v>
      </c>
      <c r="N21" s="18">
        <f t="shared" si="3"/>
        <v>23.37962962962963</v>
      </c>
      <c r="O21" s="22">
        <f t="shared" si="4"/>
        <v>31.864867113583415</v>
      </c>
      <c r="P21" s="13" t="s">
        <v>102</v>
      </c>
      <c r="S21" s="25"/>
      <c r="T21" s="25"/>
      <c r="U21" s="25"/>
    </row>
    <row r="22" spans="1:21" ht="72" customHeight="1">
      <c r="A22" s="6">
        <v>12</v>
      </c>
      <c r="B22" s="10" t="s">
        <v>44</v>
      </c>
      <c r="C22" s="10" t="s">
        <v>43</v>
      </c>
      <c r="D22" s="11">
        <v>7</v>
      </c>
      <c r="E22" s="6">
        <v>5</v>
      </c>
      <c r="F22" s="18">
        <f t="shared" si="0"/>
        <v>2.6315789473684212</v>
      </c>
      <c r="G22" s="6">
        <v>7</v>
      </c>
      <c r="H22" s="18">
        <f t="shared" si="1"/>
        <v>3.4146341463414633</v>
      </c>
      <c r="I22" s="7">
        <v>0</v>
      </c>
      <c r="J22" s="7">
        <v>8.8</v>
      </c>
      <c r="K22" s="18">
        <f t="shared" si="2"/>
        <v>0</v>
      </c>
      <c r="L22" s="6">
        <v>204</v>
      </c>
      <c r="M22" s="6">
        <v>202</v>
      </c>
      <c r="N22" s="18">
        <f t="shared" si="3"/>
        <v>24.754901960784313</v>
      </c>
      <c r="O22" s="22">
        <f t="shared" si="4"/>
        <v>30.801115054494197</v>
      </c>
      <c r="P22" s="13" t="s">
        <v>102</v>
      </c>
      <c r="S22" s="25"/>
      <c r="T22" s="25"/>
      <c r="U22" s="25"/>
    </row>
    <row r="23" spans="1:21" ht="67.5" customHeight="1">
      <c r="A23" s="6">
        <v>13</v>
      </c>
      <c r="B23" s="10" t="s">
        <v>38</v>
      </c>
      <c r="C23" s="10" t="s">
        <v>39</v>
      </c>
      <c r="D23" s="11">
        <v>7</v>
      </c>
      <c r="E23" s="6">
        <v>2</v>
      </c>
      <c r="F23" s="18">
        <f t="shared" si="0"/>
        <v>1.0526315789473684</v>
      </c>
      <c r="G23" s="6">
        <v>13</v>
      </c>
      <c r="H23" s="18">
        <f t="shared" si="1"/>
        <v>6.341463414634147</v>
      </c>
      <c r="I23" s="7">
        <v>0</v>
      </c>
      <c r="J23" s="7">
        <v>8.8</v>
      </c>
      <c r="K23" s="18">
        <f t="shared" si="2"/>
        <v>0</v>
      </c>
      <c r="L23" s="6">
        <v>224</v>
      </c>
      <c r="M23" s="6">
        <v>202</v>
      </c>
      <c r="N23" s="18">
        <f t="shared" si="3"/>
        <v>22.544642857142858</v>
      </c>
      <c r="O23" s="22">
        <f t="shared" si="4"/>
        <v>29.938737850724372</v>
      </c>
      <c r="P23" s="13" t="s">
        <v>102</v>
      </c>
      <c r="S23" s="25"/>
      <c r="T23" s="25"/>
      <c r="U23" s="25"/>
    </row>
    <row r="24" spans="1:21" ht="64.5" customHeight="1">
      <c r="A24" s="6">
        <v>14</v>
      </c>
      <c r="B24" s="10" t="s">
        <v>99</v>
      </c>
      <c r="C24" s="10" t="s">
        <v>74</v>
      </c>
      <c r="D24" s="11">
        <v>8</v>
      </c>
      <c r="E24" s="6">
        <v>7</v>
      </c>
      <c r="F24" s="18">
        <f t="shared" si="0"/>
        <v>3.6842105263157894</v>
      </c>
      <c r="G24" s="6">
        <v>9</v>
      </c>
      <c r="H24" s="18">
        <f t="shared" si="1"/>
        <v>4.390243902439025</v>
      </c>
      <c r="I24" s="7">
        <v>0</v>
      </c>
      <c r="J24" s="7">
        <v>8.8</v>
      </c>
      <c r="K24" s="18">
        <f t="shared" si="2"/>
        <v>0</v>
      </c>
      <c r="L24" s="6">
        <v>241</v>
      </c>
      <c r="M24" s="6">
        <v>202</v>
      </c>
      <c r="N24" s="18">
        <f t="shared" si="3"/>
        <v>20.95435684647303</v>
      </c>
      <c r="O24" s="22">
        <f t="shared" si="4"/>
        <v>29.028811275227845</v>
      </c>
      <c r="P24" s="13" t="s">
        <v>102</v>
      </c>
      <c r="S24" s="25"/>
      <c r="T24" s="25"/>
      <c r="U24" s="25"/>
    </row>
    <row r="25" spans="1:21" ht="63.75">
      <c r="A25" s="6">
        <v>15</v>
      </c>
      <c r="B25" s="10" t="s">
        <v>73</v>
      </c>
      <c r="C25" s="10" t="s">
        <v>74</v>
      </c>
      <c r="D25" s="11">
        <v>7</v>
      </c>
      <c r="E25" s="6">
        <v>6</v>
      </c>
      <c r="F25" s="18">
        <f t="shared" si="0"/>
        <v>3.1578947368421053</v>
      </c>
      <c r="G25" s="6">
        <v>5</v>
      </c>
      <c r="H25" s="18">
        <f t="shared" si="1"/>
        <v>2.4390243902439024</v>
      </c>
      <c r="I25" s="7">
        <v>0</v>
      </c>
      <c r="J25" s="7">
        <v>8.8</v>
      </c>
      <c r="K25" s="18">
        <f t="shared" si="2"/>
        <v>0</v>
      </c>
      <c r="L25" s="6">
        <v>253</v>
      </c>
      <c r="M25" s="6">
        <v>202</v>
      </c>
      <c r="N25" s="18">
        <f t="shared" si="3"/>
        <v>19.960474308300395</v>
      </c>
      <c r="O25" s="22">
        <f t="shared" si="4"/>
        <v>25.557393435386402</v>
      </c>
      <c r="P25" s="13" t="s">
        <v>102</v>
      </c>
      <c r="S25" s="25"/>
      <c r="T25" s="25"/>
      <c r="U25" s="25"/>
    </row>
    <row r="26" spans="1:21" ht="63.75">
      <c r="A26" s="6">
        <v>16</v>
      </c>
      <c r="B26" s="10" t="s">
        <v>82</v>
      </c>
      <c r="C26" s="10" t="s">
        <v>78</v>
      </c>
      <c r="D26" s="11">
        <v>7</v>
      </c>
      <c r="E26" s="6">
        <v>5</v>
      </c>
      <c r="F26" s="18">
        <f t="shared" si="0"/>
        <v>2.6315789473684212</v>
      </c>
      <c r="G26" s="6">
        <v>7</v>
      </c>
      <c r="H26" s="18">
        <f t="shared" si="1"/>
        <v>3.4146341463414633</v>
      </c>
      <c r="I26" s="7">
        <v>0</v>
      </c>
      <c r="J26" s="7">
        <v>8.8</v>
      </c>
      <c r="K26" s="18">
        <f t="shared" si="2"/>
        <v>0</v>
      </c>
      <c r="L26" s="6">
        <v>261</v>
      </c>
      <c r="M26" s="6">
        <v>202</v>
      </c>
      <c r="N26" s="18">
        <f t="shared" si="3"/>
        <v>19.34865900383142</v>
      </c>
      <c r="O26" s="22">
        <f t="shared" si="4"/>
        <v>25.394872097541302</v>
      </c>
      <c r="P26" s="13" t="s">
        <v>102</v>
      </c>
      <c r="S26" s="25"/>
      <c r="T26" s="25"/>
      <c r="U26" s="25"/>
    </row>
    <row r="27" spans="1:21" ht="63.75">
      <c r="A27" s="6">
        <v>17</v>
      </c>
      <c r="B27" s="10" t="s">
        <v>42</v>
      </c>
      <c r="C27" s="10" t="s">
        <v>43</v>
      </c>
      <c r="D27" s="11">
        <v>7</v>
      </c>
      <c r="E27" s="6">
        <v>1</v>
      </c>
      <c r="F27" s="18">
        <f t="shared" si="0"/>
        <v>0.5263157894736842</v>
      </c>
      <c r="G27" s="6">
        <v>3</v>
      </c>
      <c r="H27" s="18">
        <f t="shared" si="1"/>
        <v>1.4634146341463414</v>
      </c>
      <c r="I27" s="7">
        <v>0</v>
      </c>
      <c r="J27" s="7">
        <v>8.8</v>
      </c>
      <c r="K27" s="18">
        <f t="shared" si="2"/>
        <v>0</v>
      </c>
      <c r="L27" s="6">
        <v>239</v>
      </c>
      <c r="M27" s="6">
        <v>202</v>
      </c>
      <c r="N27" s="18">
        <f t="shared" si="3"/>
        <v>21.12970711297071</v>
      </c>
      <c r="O27" s="22">
        <f t="shared" si="4"/>
        <v>23.119437536590734</v>
      </c>
      <c r="P27" s="13" t="s">
        <v>102</v>
      </c>
      <c r="S27" s="25"/>
      <c r="T27" s="25"/>
      <c r="U27" s="25"/>
    </row>
    <row r="28" spans="1:21" ht="63.75">
      <c r="A28" s="6">
        <v>18</v>
      </c>
      <c r="B28" s="10" t="s">
        <v>70</v>
      </c>
      <c r="C28" s="10" t="s">
        <v>63</v>
      </c>
      <c r="D28" s="11">
        <v>7</v>
      </c>
      <c r="E28" s="6">
        <v>4</v>
      </c>
      <c r="F28" s="18">
        <f t="shared" si="0"/>
        <v>2.1052631578947367</v>
      </c>
      <c r="G28" s="6">
        <v>5</v>
      </c>
      <c r="H28" s="18">
        <f t="shared" si="1"/>
        <v>2.4390243902439024</v>
      </c>
      <c r="I28" s="7">
        <v>0</v>
      </c>
      <c r="J28" s="7">
        <v>8.8</v>
      </c>
      <c r="K28" s="18">
        <f t="shared" si="2"/>
        <v>0</v>
      </c>
      <c r="L28" s="6">
        <v>0</v>
      </c>
      <c r="M28" s="6">
        <v>202</v>
      </c>
      <c r="N28" s="18" t="e">
        <f t="shared" si="3"/>
        <v>#DIV/0!</v>
      </c>
      <c r="O28" s="22" t="e">
        <f t="shared" si="4"/>
        <v>#DIV/0!</v>
      </c>
      <c r="P28" s="13" t="s">
        <v>104</v>
      </c>
      <c r="S28" s="25"/>
      <c r="T28" s="25"/>
      <c r="U28" s="24"/>
    </row>
    <row r="29" spans="3:8" ht="23.25">
      <c r="C29" s="2"/>
      <c r="D29" s="48"/>
      <c r="E29" s="48"/>
      <c r="F29" s="48"/>
      <c r="G29" s="48"/>
      <c r="H29" s="48"/>
    </row>
  </sheetData>
  <sheetProtection/>
  <mergeCells count="20">
    <mergeCell ref="I8:K9"/>
    <mergeCell ref="L8:N9"/>
    <mergeCell ref="P8:P10"/>
    <mergeCell ref="D29:H29"/>
    <mergeCell ref="B8:B10"/>
    <mergeCell ref="C8:C10"/>
    <mergeCell ref="D8:D10"/>
    <mergeCell ref="E8:H8"/>
    <mergeCell ref="E9:F9"/>
    <mergeCell ref="G9:H9"/>
    <mergeCell ref="O8:O9"/>
    <mergeCell ref="L1:O1"/>
    <mergeCell ref="L2:O2"/>
    <mergeCell ref="L3:O3"/>
    <mergeCell ref="A4:B4"/>
    <mergeCell ref="C4:H4"/>
    <mergeCell ref="A5:B5"/>
    <mergeCell ref="C5:H5"/>
    <mergeCell ref="A6:O6"/>
    <mergeCell ref="A8:A10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66" zoomScaleNormal="66" zoomScalePageLayoutView="0" workbookViewId="0" topLeftCell="A1">
      <selection activeCell="A6" sqref="A6:O6"/>
    </sheetView>
  </sheetViews>
  <sheetFormatPr defaultColWidth="17.57421875" defaultRowHeight="15"/>
  <cols>
    <col min="1" max="1" width="6.00390625" style="1" customWidth="1"/>
    <col min="2" max="2" width="34.421875" style="1" customWidth="1"/>
    <col min="3" max="3" width="29.8515625" style="1" customWidth="1"/>
    <col min="4" max="4" width="8.7109375" style="1" customWidth="1"/>
    <col min="5" max="7" width="10.28125" style="1" customWidth="1"/>
    <col min="8" max="8" width="10.421875" style="1" customWidth="1"/>
    <col min="9" max="9" width="10.57421875" style="1" customWidth="1"/>
    <col min="10" max="10" width="12.57421875" style="1" customWidth="1"/>
    <col min="11" max="11" width="10.140625" style="1" customWidth="1"/>
    <col min="12" max="12" width="13.28125" style="1" customWidth="1"/>
    <col min="13" max="13" width="10.7109375" style="1" customWidth="1"/>
    <col min="14" max="14" width="11.140625" style="16" customWidth="1"/>
    <col min="15" max="15" width="10.7109375" style="16" customWidth="1"/>
    <col min="16" max="16" width="20.421875" style="1" customWidth="1"/>
    <col min="17" max="18" width="17.57421875" style="1" customWidth="1"/>
    <col min="19" max="20" width="17.57421875" style="16" customWidth="1"/>
    <col min="21" max="16384" width="17.57421875" style="1" customWidth="1"/>
  </cols>
  <sheetData>
    <row r="1" spans="12:15" ht="23.25">
      <c r="L1" s="29"/>
      <c r="M1" s="29"/>
      <c r="N1" s="29"/>
      <c r="O1" s="29"/>
    </row>
    <row r="2" spans="12:15" ht="23.25">
      <c r="L2" s="29"/>
      <c r="M2" s="29"/>
      <c r="N2" s="29"/>
      <c r="O2" s="29"/>
    </row>
    <row r="3" spans="12:15" ht="23.25">
      <c r="L3" s="29"/>
      <c r="M3" s="29"/>
      <c r="N3" s="29"/>
      <c r="O3" s="29"/>
    </row>
    <row r="4" spans="1:16" ht="32.25" customHeight="1">
      <c r="A4" s="30" t="s">
        <v>16</v>
      </c>
      <c r="B4" s="31"/>
      <c r="C4" s="32" t="s">
        <v>25</v>
      </c>
      <c r="D4" s="32"/>
      <c r="E4" s="32"/>
      <c r="F4" s="32"/>
      <c r="G4" s="32"/>
      <c r="H4" s="33"/>
      <c r="I4" s="3"/>
      <c r="J4" s="3"/>
      <c r="K4" s="3"/>
      <c r="L4" s="4"/>
      <c r="M4" s="4"/>
      <c r="N4" s="17"/>
      <c r="O4" s="17"/>
      <c r="P4" s="4"/>
    </row>
    <row r="5" spans="1:16" ht="15" customHeight="1">
      <c r="A5" s="34" t="s">
        <v>11</v>
      </c>
      <c r="B5" s="34"/>
      <c r="C5" s="35" t="s">
        <v>20</v>
      </c>
      <c r="D5" s="35"/>
      <c r="E5" s="36"/>
      <c r="F5" s="36"/>
      <c r="G5" s="36"/>
      <c r="H5" s="36"/>
      <c r="I5" s="3"/>
      <c r="J5" s="3"/>
      <c r="K5" s="3"/>
      <c r="L5" s="4"/>
      <c r="M5" s="4"/>
      <c r="N5" s="17"/>
      <c r="O5" s="17"/>
      <c r="P5" s="4"/>
    </row>
    <row r="6" spans="1:16" ht="24" customHeight="1">
      <c r="A6" s="37" t="s">
        <v>107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"/>
    </row>
    <row r="7" spans="1:16" ht="21" customHeight="1">
      <c r="A7" s="5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/>
      <c r="O7" s="17"/>
      <c r="P7" s="4"/>
    </row>
    <row r="8" spans="1:16" ht="54.75" customHeight="1">
      <c r="A8" s="38" t="s">
        <v>2</v>
      </c>
      <c r="B8" s="49" t="s">
        <v>3</v>
      </c>
      <c r="C8" s="49" t="s">
        <v>0</v>
      </c>
      <c r="D8" s="52" t="s">
        <v>1</v>
      </c>
      <c r="E8" s="55" t="s">
        <v>21</v>
      </c>
      <c r="F8" s="56"/>
      <c r="G8" s="56"/>
      <c r="H8" s="57"/>
      <c r="I8" s="39" t="s">
        <v>4</v>
      </c>
      <c r="J8" s="40"/>
      <c r="K8" s="41"/>
      <c r="L8" s="39" t="s">
        <v>5</v>
      </c>
      <c r="M8" s="40"/>
      <c r="N8" s="41"/>
      <c r="O8" s="27" t="s">
        <v>6</v>
      </c>
      <c r="P8" s="45" t="s">
        <v>12</v>
      </c>
    </row>
    <row r="9" spans="1:16" ht="54.75" customHeight="1">
      <c r="A9" s="38"/>
      <c r="B9" s="50"/>
      <c r="C9" s="50"/>
      <c r="D9" s="53"/>
      <c r="E9" s="58" t="s">
        <v>22</v>
      </c>
      <c r="F9" s="59"/>
      <c r="G9" s="58" t="s">
        <v>23</v>
      </c>
      <c r="H9" s="59"/>
      <c r="I9" s="42"/>
      <c r="J9" s="43"/>
      <c r="K9" s="44"/>
      <c r="L9" s="42"/>
      <c r="M9" s="43"/>
      <c r="N9" s="44"/>
      <c r="O9" s="28"/>
      <c r="P9" s="46"/>
    </row>
    <row r="10" spans="1:20" ht="157.5" customHeight="1">
      <c r="A10" s="38"/>
      <c r="B10" s="51"/>
      <c r="C10" s="51"/>
      <c r="D10" s="54"/>
      <c r="E10" s="6" t="s">
        <v>7</v>
      </c>
      <c r="F10" s="12" t="s">
        <v>8</v>
      </c>
      <c r="G10" s="6" t="s">
        <v>7</v>
      </c>
      <c r="H10" s="12" t="s">
        <v>8</v>
      </c>
      <c r="I10" s="7" t="s">
        <v>19</v>
      </c>
      <c r="J10" s="7" t="s">
        <v>18</v>
      </c>
      <c r="K10" s="12" t="s">
        <v>8</v>
      </c>
      <c r="L10" s="6" t="s">
        <v>10</v>
      </c>
      <c r="M10" s="6" t="s">
        <v>9</v>
      </c>
      <c r="N10" s="18" t="s">
        <v>8</v>
      </c>
      <c r="O10" s="22" t="s">
        <v>8</v>
      </c>
      <c r="P10" s="47"/>
      <c r="S10" s="20"/>
      <c r="T10" s="20"/>
    </row>
    <row r="11" spans="1:16" ht="63.75" customHeight="1">
      <c r="A11" s="6">
        <v>1</v>
      </c>
      <c r="B11" s="10" t="s">
        <v>31</v>
      </c>
      <c r="C11" s="10" t="s">
        <v>29</v>
      </c>
      <c r="D11" s="11">
        <v>8</v>
      </c>
      <c r="E11" s="6">
        <v>6</v>
      </c>
      <c r="F11" s="12">
        <f aca="true" t="shared" si="0" ref="F11:F31">(25*E11)/47.5</f>
        <v>3.1578947368421053</v>
      </c>
      <c r="G11" s="6">
        <v>15</v>
      </c>
      <c r="H11" s="12">
        <f aca="true" t="shared" si="1" ref="H11:H31">(20*G11)/41</f>
        <v>7.317073170731708</v>
      </c>
      <c r="I11" s="7">
        <v>7.9</v>
      </c>
      <c r="J11" s="7">
        <v>9.1</v>
      </c>
      <c r="K11" s="12">
        <f aca="true" t="shared" si="2" ref="K11:K31">((30*I11))/J11</f>
        <v>26.043956043956044</v>
      </c>
      <c r="L11" s="6">
        <v>240</v>
      </c>
      <c r="M11" s="6">
        <v>212</v>
      </c>
      <c r="N11" s="18">
        <f aca="true" t="shared" si="3" ref="N11:N31">(25*M11)/L11</f>
        <v>22.083333333333332</v>
      </c>
      <c r="O11" s="22">
        <f aca="true" t="shared" si="4" ref="O11:O31">F11+H11+K11+N11</f>
        <v>58.602257284863185</v>
      </c>
      <c r="P11" s="9" t="s">
        <v>100</v>
      </c>
    </row>
    <row r="12" spans="1:16" ht="69.75" customHeight="1">
      <c r="A12" s="6">
        <v>2</v>
      </c>
      <c r="B12" s="10" t="s">
        <v>41</v>
      </c>
      <c r="C12" s="10" t="s">
        <v>39</v>
      </c>
      <c r="D12" s="11">
        <v>8</v>
      </c>
      <c r="E12" s="6">
        <v>3</v>
      </c>
      <c r="F12" s="12">
        <f t="shared" si="0"/>
        <v>1.5789473684210527</v>
      </c>
      <c r="G12" s="6">
        <v>16</v>
      </c>
      <c r="H12" s="12">
        <f t="shared" si="1"/>
        <v>7.804878048780488</v>
      </c>
      <c r="I12" s="7">
        <v>8.1</v>
      </c>
      <c r="J12" s="7">
        <v>9.1</v>
      </c>
      <c r="K12" s="12">
        <f t="shared" si="2"/>
        <v>26.703296703296704</v>
      </c>
      <c r="L12" s="6">
        <v>245</v>
      </c>
      <c r="M12" s="6">
        <v>212</v>
      </c>
      <c r="N12" s="18">
        <f t="shared" si="3"/>
        <v>21.632653061224488</v>
      </c>
      <c r="O12" s="22">
        <f t="shared" si="4"/>
        <v>57.71977518172273</v>
      </c>
      <c r="P12" s="9" t="s">
        <v>101</v>
      </c>
    </row>
    <row r="13" spans="1:16" ht="68.25" customHeight="1">
      <c r="A13" s="6">
        <v>3</v>
      </c>
      <c r="B13" s="10" t="s">
        <v>30</v>
      </c>
      <c r="C13" s="10" t="s">
        <v>29</v>
      </c>
      <c r="D13" s="11">
        <v>8</v>
      </c>
      <c r="E13" s="6">
        <v>8</v>
      </c>
      <c r="F13" s="12">
        <f t="shared" si="0"/>
        <v>4.2105263157894735</v>
      </c>
      <c r="G13" s="6">
        <v>9</v>
      </c>
      <c r="H13" s="12">
        <f t="shared" si="1"/>
        <v>4.390243902439025</v>
      </c>
      <c r="I13" s="7">
        <v>7.3</v>
      </c>
      <c r="J13" s="7">
        <v>9.1</v>
      </c>
      <c r="K13" s="12">
        <f t="shared" si="2"/>
        <v>24.065934065934066</v>
      </c>
      <c r="L13" s="6">
        <v>212</v>
      </c>
      <c r="M13" s="6">
        <v>212</v>
      </c>
      <c r="N13" s="18">
        <f t="shared" si="3"/>
        <v>25</v>
      </c>
      <c r="O13" s="22">
        <f t="shared" si="4"/>
        <v>57.66670428416256</v>
      </c>
      <c r="P13" s="9" t="s">
        <v>101</v>
      </c>
    </row>
    <row r="14" spans="1:16" ht="63.75" customHeight="1">
      <c r="A14" s="6">
        <v>4</v>
      </c>
      <c r="B14" s="10" t="s">
        <v>28</v>
      </c>
      <c r="C14" s="10" t="s">
        <v>29</v>
      </c>
      <c r="D14" s="11">
        <v>7</v>
      </c>
      <c r="E14" s="6">
        <v>3</v>
      </c>
      <c r="F14" s="12">
        <f t="shared" si="0"/>
        <v>1.5789473684210527</v>
      </c>
      <c r="G14" s="6">
        <v>5</v>
      </c>
      <c r="H14" s="12">
        <f t="shared" si="1"/>
        <v>2.4390243902439024</v>
      </c>
      <c r="I14" s="7">
        <v>9.1</v>
      </c>
      <c r="J14" s="7">
        <v>9.1</v>
      </c>
      <c r="K14" s="12">
        <f t="shared" si="2"/>
        <v>30</v>
      </c>
      <c r="L14" s="6">
        <v>228</v>
      </c>
      <c r="M14" s="6">
        <v>212</v>
      </c>
      <c r="N14" s="18">
        <f t="shared" si="3"/>
        <v>23.24561403508772</v>
      </c>
      <c r="O14" s="22">
        <f t="shared" si="4"/>
        <v>57.263585793752675</v>
      </c>
      <c r="P14" s="9" t="s">
        <v>101</v>
      </c>
    </row>
    <row r="15" spans="1:16" ht="80.25" customHeight="1">
      <c r="A15" s="6">
        <v>5</v>
      </c>
      <c r="B15" s="10" t="s">
        <v>32</v>
      </c>
      <c r="C15" s="10" t="s">
        <v>29</v>
      </c>
      <c r="D15" s="11">
        <v>6</v>
      </c>
      <c r="E15" s="6">
        <v>0</v>
      </c>
      <c r="F15" s="12">
        <f t="shared" si="0"/>
        <v>0</v>
      </c>
      <c r="G15" s="6">
        <v>10</v>
      </c>
      <c r="H15" s="12">
        <f t="shared" si="1"/>
        <v>4.878048780487805</v>
      </c>
      <c r="I15" s="7">
        <v>8.8</v>
      </c>
      <c r="J15" s="7">
        <v>9.1</v>
      </c>
      <c r="K15" s="12">
        <f t="shared" si="2"/>
        <v>29.01098901098901</v>
      </c>
      <c r="L15" s="6">
        <v>232</v>
      </c>
      <c r="M15" s="6">
        <v>212</v>
      </c>
      <c r="N15" s="18">
        <f t="shared" si="3"/>
        <v>22.844827586206897</v>
      </c>
      <c r="O15" s="22">
        <f t="shared" si="4"/>
        <v>56.73386537768371</v>
      </c>
      <c r="P15" s="9" t="s">
        <v>102</v>
      </c>
    </row>
    <row r="16" spans="1:16" ht="59.25" customHeight="1">
      <c r="A16" s="6">
        <v>6</v>
      </c>
      <c r="B16" s="10" t="s">
        <v>46</v>
      </c>
      <c r="C16" s="10" t="s">
        <v>43</v>
      </c>
      <c r="D16" s="11">
        <v>8</v>
      </c>
      <c r="E16" s="6">
        <v>5</v>
      </c>
      <c r="F16" s="12">
        <f t="shared" si="0"/>
        <v>2.6315789473684212</v>
      </c>
      <c r="G16" s="6">
        <v>11</v>
      </c>
      <c r="H16" s="12">
        <f t="shared" si="1"/>
        <v>5.365853658536586</v>
      </c>
      <c r="I16" s="7">
        <v>6</v>
      </c>
      <c r="J16" s="7">
        <v>9.1</v>
      </c>
      <c r="K16" s="12">
        <f t="shared" si="2"/>
        <v>19.78021978021978</v>
      </c>
      <c r="L16" s="6">
        <v>237</v>
      </c>
      <c r="M16" s="6">
        <v>212</v>
      </c>
      <c r="N16" s="18">
        <f t="shared" si="3"/>
        <v>22.362869198312236</v>
      </c>
      <c r="O16" s="22">
        <f t="shared" si="4"/>
        <v>50.140521584437025</v>
      </c>
      <c r="P16" s="13" t="s">
        <v>102</v>
      </c>
    </row>
    <row r="17" spans="1:16" ht="66" customHeight="1">
      <c r="A17" s="6">
        <v>7</v>
      </c>
      <c r="B17" s="10" t="s">
        <v>93</v>
      </c>
      <c r="C17" s="10" t="s">
        <v>86</v>
      </c>
      <c r="D17" s="11">
        <v>8</v>
      </c>
      <c r="E17" s="6">
        <v>5</v>
      </c>
      <c r="F17" s="12">
        <f t="shared" si="0"/>
        <v>2.6315789473684212</v>
      </c>
      <c r="G17" s="6">
        <v>8</v>
      </c>
      <c r="H17" s="12">
        <f t="shared" si="1"/>
        <v>3.902439024390244</v>
      </c>
      <c r="I17" s="7">
        <v>6.5</v>
      </c>
      <c r="J17" s="7">
        <v>9.1</v>
      </c>
      <c r="K17" s="12">
        <f t="shared" si="2"/>
        <v>21.42857142857143</v>
      </c>
      <c r="L17" s="6">
        <v>242</v>
      </c>
      <c r="M17" s="6">
        <v>212</v>
      </c>
      <c r="N17" s="18">
        <f t="shared" si="3"/>
        <v>21.90082644628099</v>
      </c>
      <c r="O17" s="22">
        <f t="shared" si="4"/>
        <v>49.86341584661109</v>
      </c>
      <c r="P17" s="13" t="s">
        <v>102</v>
      </c>
    </row>
    <row r="18" spans="1:16" ht="65.25" customHeight="1">
      <c r="A18" s="6">
        <v>8</v>
      </c>
      <c r="B18" s="10" t="s">
        <v>57</v>
      </c>
      <c r="C18" s="10" t="s">
        <v>48</v>
      </c>
      <c r="D18" s="11">
        <v>8</v>
      </c>
      <c r="E18" s="6">
        <v>4</v>
      </c>
      <c r="F18" s="12">
        <f t="shared" si="0"/>
        <v>2.1052631578947367</v>
      </c>
      <c r="G18" s="6">
        <v>8</v>
      </c>
      <c r="H18" s="12">
        <f t="shared" si="1"/>
        <v>3.902439024390244</v>
      </c>
      <c r="I18" s="7">
        <v>6.2</v>
      </c>
      <c r="J18" s="7">
        <v>9.1</v>
      </c>
      <c r="K18" s="12">
        <f t="shared" si="2"/>
        <v>20.43956043956044</v>
      </c>
      <c r="L18" s="6">
        <v>236</v>
      </c>
      <c r="M18" s="6">
        <v>212</v>
      </c>
      <c r="N18" s="18">
        <f t="shared" si="3"/>
        <v>22.45762711864407</v>
      </c>
      <c r="O18" s="22">
        <f t="shared" si="4"/>
        <v>48.904889740489494</v>
      </c>
      <c r="P18" s="13" t="s">
        <v>102</v>
      </c>
    </row>
    <row r="19" spans="1:16" ht="78" customHeight="1">
      <c r="A19" s="6">
        <v>9</v>
      </c>
      <c r="B19" s="10" t="s">
        <v>26</v>
      </c>
      <c r="C19" s="10" t="s">
        <v>27</v>
      </c>
      <c r="D19" s="11">
        <v>7</v>
      </c>
      <c r="E19" s="6">
        <v>28.5</v>
      </c>
      <c r="F19" s="12">
        <f t="shared" si="0"/>
        <v>15</v>
      </c>
      <c r="G19" s="6">
        <v>23</v>
      </c>
      <c r="H19" s="12">
        <f t="shared" si="1"/>
        <v>11.21951219512195</v>
      </c>
      <c r="I19" s="7">
        <v>0</v>
      </c>
      <c r="J19" s="7">
        <v>9.1</v>
      </c>
      <c r="K19" s="12">
        <f t="shared" si="2"/>
        <v>0</v>
      </c>
      <c r="L19" s="6">
        <v>239</v>
      </c>
      <c r="M19" s="6">
        <v>212</v>
      </c>
      <c r="N19" s="18">
        <f t="shared" si="3"/>
        <v>22.175732217573223</v>
      </c>
      <c r="O19" s="22">
        <f t="shared" si="4"/>
        <v>48.39524441269518</v>
      </c>
      <c r="P19" s="13" t="s">
        <v>102</v>
      </c>
    </row>
    <row r="20" spans="1:16" ht="63.75">
      <c r="A20" s="6">
        <v>10</v>
      </c>
      <c r="B20" s="10" t="s">
        <v>60</v>
      </c>
      <c r="C20" s="10" t="s">
        <v>48</v>
      </c>
      <c r="D20" s="11">
        <v>8</v>
      </c>
      <c r="E20" s="6">
        <v>6</v>
      </c>
      <c r="F20" s="12">
        <f t="shared" si="0"/>
        <v>3.1578947368421053</v>
      </c>
      <c r="G20" s="6">
        <v>13</v>
      </c>
      <c r="H20" s="12">
        <f t="shared" si="1"/>
        <v>6.341463414634147</v>
      </c>
      <c r="I20" s="7">
        <v>0</v>
      </c>
      <c r="J20" s="7">
        <v>9.1</v>
      </c>
      <c r="K20" s="12">
        <f t="shared" si="2"/>
        <v>0</v>
      </c>
      <c r="L20" s="6">
        <v>227</v>
      </c>
      <c r="M20" s="6">
        <v>212</v>
      </c>
      <c r="N20" s="18">
        <f t="shared" si="3"/>
        <v>23.348017621145374</v>
      </c>
      <c r="O20" s="22">
        <f t="shared" si="4"/>
        <v>32.847375772621625</v>
      </c>
      <c r="P20" s="13" t="s">
        <v>102</v>
      </c>
    </row>
    <row r="21" spans="1:16" ht="63.75">
      <c r="A21" s="6">
        <v>11</v>
      </c>
      <c r="B21" s="10" t="s">
        <v>79</v>
      </c>
      <c r="C21" s="10" t="s">
        <v>74</v>
      </c>
      <c r="D21" s="11">
        <v>8</v>
      </c>
      <c r="E21" s="6">
        <v>6</v>
      </c>
      <c r="F21" s="12">
        <f t="shared" si="0"/>
        <v>3.1578947368421053</v>
      </c>
      <c r="G21" s="6">
        <v>12</v>
      </c>
      <c r="H21" s="12">
        <f t="shared" si="1"/>
        <v>5.853658536585366</v>
      </c>
      <c r="I21" s="7">
        <v>0</v>
      </c>
      <c r="J21" s="7">
        <v>9.1</v>
      </c>
      <c r="K21" s="12">
        <f t="shared" si="2"/>
        <v>0</v>
      </c>
      <c r="L21" s="6">
        <v>243</v>
      </c>
      <c r="M21" s="6">
        <v>212</v>
      </c>
      <c r="N21" s="18">
        <f t="shared" si="3"/>
        <v>21.810699588477366</v>
      </c>
      <c r="O21" s="22">
        <f t="shared" si="4"/>
        <v>30.822252861904836</v>
      </c>
      <c r="P21" s="13" t="s">
        <v>102</v>
      </c>
    </row>
    <row r="22" spans="1:16" ht="63.75">
      <c r="A22" s="6">
        <v>12</v>
      </c>
      <c r="B22" s="10" t="s">
        <v>59</v>
      </c>
      <c r="C22" s="10" t="s">
        <v>48</v>
      </c>
      <c r="D22" s="11">
        <v>8</v>
      </c>
      <c r="E22" s="6">
        <v>6</v>
      </c>
      <c r="F22" s="12">
        <f t="shared" si="0"/>
        <v>3.1578947368421053</v>
      </c>
      <c r="G22" s="6">
        <v>9</v>
      </c>
      <c r="H22" s="12">
        <f t="shared" si="1"/>
        <v>4.390243902439025</v>
      </c>
      <c r="I22" s="7">
        <v>0</v>
      </c>
      <c r="J22" s="7">
        <v>9.1</v>
      </c>
      <c r="K22" s="12">
        <f t="shared" si="2"/>
        <v>0</v>
      </c>
      <c r="L22" s="6">
        <v>246</v>
      </c>
      <c r="M22" s="6">
        <v>212</v>
      </c>
      <c r="N22" s="18">
        <f t="shared" si="3"/>
        <v>21.54471544715447</v>
      </c>
      <c r="O22" s="22">
        <f t="shared" si="4"/>
        <v>29.0928540864356</v>
      </c>
      <c r="P22" s="13" t="s">
        <v>102</v>
      </c>
    </row>
    <row r="23" spans="1:16" ht="63.75">
      <c r="A23" s="6">
        <v>13</v>
      </c>
      <c r="B23" s="10" t="s">
        <v>68</v>
      </c>
      <c r="C23" s="10" t="s">
        <v>63</v>
      </c>
      <c r="D23" s="11">
        <v>7</v>
      </c>
      <c r="E23" s="6">
        <v>6</v>
      </c>
      <c r="F23" s="12">
        <f t="shared" si="0"/>
        <v>3.1578947368421053</v>
      </c>
      <c r="G23" s="6">
        <v>6</v>
      </c>
      <c r="H23" s="12">
        <f t="shared" si="1"/>
        <v>2.926829268292683</v>
      </c>
      <c r="I23" s="7">
        <v>0</v>
      </c>
      <c r="J23" s="7">
        <v>9.1</v>
      </c>
      <c r="K23" s="12">
        <f t="shared" si="2"/>
        <v>0</v>
      </c>
      <c r="L23" s="6">
        <v>234</v>
      </c>
      <c r="M23" s="6">
        <v>212</v>
      </c>
      <c r="N23" s="18">
        <f t="shared" si="3"/>
        <v>22.64957264957265</v>
      </c>
      <c r="O23" s="22">
        <f t="shared" si="4"/>
        <v>28.73429665470744</v>
      </c>
      <c r="P23" s="13" t="s">
        <v>102</v>
      </c>
    </row>
    <row r="24" spans="1:16" ht="63.75">
      <c r="A24" s="6">
        <v>14</v>
      </c>
      <c r="B24" s="10" t="s">
        <v>80</v>
      </c>
      <c r="C24" s="10" t="s">
        <v>63</v>
      </c>
      <c r="D24" s="11">
        <v>8</v>
      </c>
      <c r="E24" s="6">
        <v>5</v>
      </c>
      <c r="F24" s="12">
        <f t="shared" si="0"/>
        <v>2.6315789473684212</v>
      </c>
      <c r="G24" s="6">
        <v>10</v>
      </c>
      <c r="H24" s="12">
        <f t="shared" si="1"/>
        <v>4.878048780487805</v>
      </c>
      <c r="I24" s="7">
        <v>0</v>
      </c>
      <c r="J24" s="7">
        <v>9.1</v>
      </c>
      <c r="K24" s="12">
        <f t="shared" si="2"/>
        <v>0</v>
      </c>
      <c r="L24" s="6">
        <v>250</v>
      </c>
      <c r="M24" s="6">
        <v>212</v>
      </c>
      <c r="N24" s="18">
        <f t="shared" si="3"/>
        <v>21.2</v>
      </c>
      <c r="O24" s="22">
        <f t="shared" si="4"/>
        <v>28.709627727856226</v>
      </c>
      <c r="P24" s="13" t="s">
        <v>102</v>
      </c>
    </row>
    <row r="25" spans="1:16" ht="63.75">
      <c r="A25" s="6">
        <v>15</v>
      </c>
      <c r="B25" s="10" t="s">
        <v>58</v>
      </c>
      <c r="C25" s="10" t="s">
        <v>48</v>
      </c>
      <c r="D25" s="11">
        <v>8</v>
      </c>
      <c r="E25" s="6">
        <v>3</v>
      </c>
      <c r="F25" s="12">
        <f t="shared" si="0"/>
        <v>1.5789473684210527</v>
      </c>
      <c r="G25" s="6">
        <v>7</v>
      </c>
      <c r="H25" s="12">
        <f t="shared" si="1"/>
        <v>3.4146341463414633</v>
      </c>
      <c r="I25" s="7">
        <v>0</v>
      </c>
      <c r="J25" s="7">
        <v>9.1</v>
      </c>
      <c r="K25" s="12">
        <f t="shared" si="2"/>
        <v>0</v>
      </c>
      <c r="L25" s="6">
        <v>224</v>
      </c>
      <c r="M25" s="6">
        <v>212</v>
      </c>
      <c r="N25" s="18">
        <f t="shared" si="3"/>
        <v>23.660714285714285</v>
      </c>
      <c r="O25" s="22">
        <f t="shared" si="4"/>
        <v>28.654295800476802</v>
      </c>
      <c r="P25" s="13" t="s">
        <v>102</v>
      </c>
    </row>
    <row r="26" spans="1:16" ht="63.75">
      <c r="A26" s="6">
        <v>16</v>
      </c>
      <c r="B26" s="10" t="s">
        <v>92</v>
      </c>
      <c r="C26" s="10" t="s">
        <v>86</v>
      </c>
      <c r="D26" s="11">
        <v>8</v>
      </c>
      <c r="E26" s="6">
        <v>5</v>
      </c>
      <c r="F26" s="12">
        <f t="shared" si="0"/>
        <v>2.6315789473684212</v>
      </c>
      <c r="G26" s="6">
        <v>7</v>
      </c>
      <c r="H26" s="12">
        <f t="shared" si="1"/>
        <v>3.4146341463414633</v>
      </c>
      <c r="I26" s="7">
        <v>0</v>
      </c>
      <c r="J26" s="7">
        <v>9.1</v>
      </c>
      <c r="K26" s="12">
        <f t="shared" si="2"/>
        <v>0</v>
      </c>
      <c r="L26" s="6">
        <v>240</v>
      </c>
      <c r="M26" s="6">
        <v>212</v>
      </c>
      <c r="N26" s="18">
        <f t="shared" si="3"/>
        <v>22.083333333333332</v>
      </c>
      <c r="O26" s="22">
        <f t="shared" si="4"/>
        <v>28.129546427043216</v>
      </c>
      <c r="P26" s="13" t="s">
        <v>102</v>
      </c>
    </row>
    <row r="27" spans="1:16" ht="63.75">
      <c r="A27" s="6">
        <v>17</v>
      </c>
      <c r="B27" s="10" t="s">
        <v>61</v>
      </c>
      <c r="C27" s="10" t="s">
        <v>48</v>
      </c>
      <c r="D27" s="11">
        <v>8</v>
      </c>
      <c r="E27" s="6">
        <v>4</v>
      </c>
      <c r="F27" s="12">
        <f t="shared" si="0"/>
        <v>2.1052631578947367</v>
      </c>
      <c r="G27" s="6">
        <v>6</v>
      </c>
      <c r="H27" s="12">
        <f t="shared" si="1"/>
        <v>2.926829268292683</v>
      </c>
      <c r="I27" s="7">
        <v>0</v>
      </c>
      <c r="J27" s="7">
        <v>9.1</v>
      </c>
      <c r="K27" s="12">
        <f t="shared" si="2"/>
        <v>0</v>
      </c>
      <c r="L27" s="6">
        <v>238</v>
      </c>
      <c r="M27" s="6">
        <v>212</v>
      </c>
      <c r="N27" s="18">
        <f t="shared" si="3"/>
        <v>22.26890756302521</v>
      </c>
      <c r="O27" s="22">
        <f t="shared" si="4"/>
        <v>27.300999989212627</v>
      </c>
      <c r="P27" s="13" t="s">
        <v>102</v>
      </c>
    </row>
    <row r="28" spans="1:16" ht="63.75">
      <c r="A28" s="6">
        <v>18</v>
      </c>
      <c r="B28" s="10" t="s">
        <v>67</v>
      </c>
      <c r="C28" s="10" t="s">
        <v>63</v>
      </c>
      <c r="D28" s="11">
        <v>8</v>
      </c>
      <c r="E28" s="6">
        <v>4</v>
      </c>
      <c r="F28" s="12">
        <f t="shared" si="0"/>
        <v>2.1052631578947367</v>
      </c>
      <c r="G28" s="6">
        <v>6</v>
      </c>
      <c r="H28" s="12">
        <f t="shared" si="1"/>
        <v>2.926829268292683</v>
      </c>
      <c r="I28" s="7">
        <v>0</v>
      </c>
      <c r="J28" s="7">
        <v>9.1</v>
      </c>
      <c r="K28" s="12">
        <f t="shared" si="2"/>
        <v>0</v>
      </c>
      <c r="L28" s="6">
        <v>241</v>
      </c>
      <c r="M28" s="6">
        <v>212</v>
      </c>
      <c r="N28" s="18">
        <f t="shared" si="3"/>
        <v>21.991701244813278</v>
      </c>
      <c r="O28" s="22">
        <f t="shared" si="4"/>
        <v>27.023793671000696</v>
      </c>
      <c r="P28" s="13" t="s">
        <v>102</v>
      </c>
    </row>
    <row r="29" spans="1:16" ht="63.75">
      <c r="A29" s="6">
        <v>19</v>
      </c>
      <c r="B29" s="10" t="s">
        <v>76</v>
      </c>
      <c r="C29" s="10" t="s">
        <v>74</v>
      </c>
      <c r="D29" s="11">
        <v>7</v>
      </c>
      <c r="E29" s="6">
        <v>3</v>
      </c>
      <c r="F29" s="12">
        <f t="shared" si="0"/>
        <v>1.5789473684210527</v>
      </c>
      <c r="G29" s="6">
        <v>7</v>
      </c>
      <c r="H29" s="12">
        <f t="shared" si="1"/>
        <v>3.4146341463414633</v>
      </c>
      <c r="I29" s="7">
        <v>0</v>
      </c>
      <c r="J29" s="7">
        <v>9.1</v>
      </c>
      <c r="K29" s="12">
        <f t="shared" si="2"/>
        <v>0</v>
      </c>
      <c r="L29" s="6">
        <v>244</v>
      </c>
      <c r="M29" s="6">
        <v>212</v>
      </c>
      <c r="N29" s="18">
        <f t="shared" si="3"/>
        <v>21.721311475409838</v>
      </c>
      <c r="O29" s="22">
        <f t="shared" si="4"/>
        <v>26.714892990172352</v>
      </c>
      <c r="P29" s="13" t="s">
        <v>102</v>
      </c>
    </row>
    <row r="30" spans="1:16" ht="63.75">
      <c r="A30" s="6">
        <v>20</v>
      </c>
      <c r="B30" s="10" t="s">
        <v>77</v>
      </c>
      <c r="C30" s="10" t="s">
        <v>78</v>
      </c>
      <c r="D30" s="11">
        <v>7</v>
      </c>
      <c r="E30" s="6">
        <v>7</v>
      </c>
      <c r="F30" s="12">
        <f t="shared" si="0"/>
        <v>3.6842105263157894</v>
      </c>
      <c r="G30" s="6">
        <v>5</v>
      </c>
      <c r="H30" s="12">
        <f t="shared" si="1"/>
        <v>2.4390243902439024</v>
      </c>
      <c r="I30" s="7">
        <v>0</v>
      </c>
      <c r="J30" s="7">
        <v>9.1</v>
      </c>
      <c r="K30" s="12">
        <f t="shared" si="2"/>
        <v>0</v>
      </c>
      <c r="L30" s="6">
        <v>323</v>
      </c>
      <c r="M30" s="6">
        <v>212</v>
      </c>
      <c r="N30" s="18">
        <f t="shared" si="3"/>
        <v>16.408668730650156</v>
      </c>
      <c r="O30" s="22">
        <f t="shared" si="4"/>
        <v>22.531903647209848</v>
      </c>
      <c r="P30" s="13" t="s">
        <v>102</v>
      </c>
    </row>
    <row r="31" spans="1:16" ht="63.75">
      <c r="A31" s="6">
        <v>21</v>
      </c>
      <c r="B31" s="10" t="s">
        <v>69</v>
      </c>
      <c r="C31" s="10" t="s">
        <v>63</v>
      </c>
      <c r="D31" s="11">
        <v>7</v>
      </c>
      <c r="E31" s="6">
        <v>5</v>
      </c>
      <c r="F31" s="12">
        <f t="shared" si="0"/>
        <v>2.6315789473684212</v>
      </c>
      <c r="G31" s="6">
        <v>4</v>
      </c>
      <c r="H31" s="12">
        <f t="shared" si="1"/>
        <v>1.951219512195122</v>
      </c>
      <c r="I31" s="7"/>
      <c r="J31" s="7">
        <v>9.1</v>
      </c>
      <c r="K31" s="12">
        <f t="shared" si="2"/>
        <v>0</v>
      </c>
      <c r="L31" s="6"/>
      <c r="M31" s="6">
        <v>212</v>
      </c>
      <c r="N31" s="18" t="e">
        <f t="shared" si="3"/>
        <v>#DIV/0!</v>
      </c>
      <c r="O31" s="22" t="e">
        <f t="shared" si="4"/>
        <v>#DIV/0!</v>
      </c>
      <c r="P31" s="13" t="s">
        <v>104</v>
      </c>
    </row>
    <row r="32" spans="3:8" ht="23.25">
      <c r="C32" s="2"/>
      <c r="D32" s="48"/>
      <c r="E32" s="48"/>
      <c r="F32" s="48"/>
      <c r="G32" s="48"/>
      <c r="H32" s="48"/>
    </row>
  </sheetData>
  <sheetProtection/>
  <mergeCells count="20">
    <mergeCell ref="O8:O9"/>
    <mergeCell ref="L1:O1"/>
    <mergeCell ref="L2:O2"/>
    <mergeCell ref="L3:O3"/>
    <mergeCell ref="D32:H32"/>
    <mergeCell ref="P8:P10"/>
    <mergeCell ref="E9:F9"/>
    <mergeCell ref="G9:H9"/>
    <mergeCell ref="A6:O6"/>
    <mergeCell ref="A8:A10"/>
    <mergeCell ref="A4:B4"/>
    <mergeCell ref="C4:H4"/>
    <mergeCell ref="A5:B5"/>
    <mergeCell ref="C5:H5"/>
    <mergeCell ref="I8:K9"/>
    <mergeCell ref="L8:N9"/>
    <mergeCell ref="B8:B10"/>
    <mergeCell ref="C8:C10"/>
    <mergeCell ref="D8:D10"/>
    <mergeCell ref="E8:H8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="90" zoomScaleNormal="90" zoomScalePageLayoutView="0" workbookViewId="0" topLeftCell="A1">
      <selection activeCell="A6" sqref="A6:O6"/>
    </sheetView>
  </sheetViews>
  <sheetFormatPr defaultColWidth="17.57421875" defaultRowHeight="15"/>
  <cols>
    <col min="1" max="1" width="6.00390625" style="1" customWidth="1"/>
    <col min="2" max="2" width="25.57421875" style="1" customWidth="1"/>
    <col min="3" max="3" width="26.7109375" style="1" customWidth="1"/>
    <col min="4" max="4" width="8.7109375" style="1" customWidth="1"/>
    <col min="5" max="5" width="10.28125" style="1" customWidth="1"/>
    <col min="6" max="6" width="10.28125" style="16" customWidth="1"/>
    <col min="7" max="7" width="10.28125" style="1" customWidth="1"/>
    <col min="8" max="8" width="10.421875" style="16" customWidth="1"/>
    <col min="9" max="9" width="10.57421875" style="1" customWidth="1"/>
    <col min="10" max="10" width="12.57421875" style="1" customWidth="1"/>
    <col min="11" max="11" width="10.140625" style="16" customWidth="1"/>
    <col min="12" max="12" width="13.28125" style="1" customWidth="1"/>
    <col min="13" max="13" width="10.7109375" style="1" customWidth="1"/>
    <col min="14" max="14" width="11.140625" style="16" customWidth="1"/>
    <col min="15" max="15" width="10.7109375" style="16" customWidth="1"/>
    <col min="16" max="16" width="20.421875" style="1" customWidth="1"/>
    <col min="17" max="18" width="17.57421875" style="1" customWidth="1"/>
    <col min="19" max="20" width="17.57421875" style="16" customWidth="1"/>
    <col min="21" max="16384" width="17.57421875" style="1" customWidth="1"/>
  </cols>
  <sheetData>
    <row r="1" spans="12:15" ht="23.25">
      <c r="L1" s="29"/>
      <c r="M1" s="29"/>
      <c r="N1" s="29"/>
      <c r="O1" s="29"/>
    </row>
    <row r="2" spans="12:15" ht="23.25">
      <c r="L2" s="29"/>
      <c r="M2" s="29"/>
      <c r="N2" s="29"/>
      <c r="O2" s="29"/>
    </row>
    <row r="3" spans="12:15" ht="23.25">
      <c r="L3" s="29"/>
      <c r="M3" s="29"/>
      <c r="N3" s="29"/>
      <c r="O3" s="29"/>
    </row>
    <row r="4" spans="1:16" ht="32.25" customHeight="1">
      <c r="A4" s="30" t="s">
        <v>16</v>
      </c>
      <c r="B4" s="31"/>
      <c r="C4" s="32" t="s">
        <v>25</v>
      </c>
      <c r="D4" s="32"/>
      <c r="E4" s="32"/>
      <c r="F4" s="32"/>
      <c r="G4" s="32"/>
      <c r="H4" s="33"/>
      <c r="I4" s="3"/>
      <c r="J4" s="3"/>
      <c r="K4" s="21"/>
      <c r="L4" s="4"/>
      <c r="M4" s="4"/>
      <c r="N4" s="17"/>
      <c r="O4" s="17"/>
      <c r="P4" s="4"/>
    </row>
    <row r="5" spans="1:16" ht="15" customHeight="1">
      <c r="A5" s="34" t="s">
        <v>11</v>
      </c>
      <c r="B5" s="34"/>
      <c r="C5" s="35" t="s">
        <v>20</v>
      </c>
      <c r="D5" s="35"/>
      <c r="E5" s="36"/>
      <c r="F5" s="36"/>
      <c r="G5" s="36"/>
      <c r="H5" s="36"/>
      <c r="I5" s="3"/>
      <c r="J5" s="3"/>
      <c r="K5" s="21"/>
      <c r="L5" s="4"/>
      <c r="M5" s="4"/>
      <c r="N5" s="17"/>
      <c r="O5" s="17"/>
      <c r="P5" s="4"/>
    </row>
    <row r="6" spans="1:16" ht="24" customHeight="1">
      <c r="A6" s="37" t="s">
        <v>107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"/>
    </row>
    <row r="7" spans="1:16" ht="21" customHeight="1">
      <c r="A7" s="5" t="s">
        <v>15</v>
      </c>
      <c r="B7" s="4"/>
      <c r="C7" s="4"/>
      <c r="D7" s="4"/>
      <c r="E7" s="4"/>
      <c r="F7" s="17"/>
      <c r="G7" s="4"/>
      <c r="H7" s="17"/>
      <c r="I7" s="4"/>
      <c r="J7" s="4"/>
      <c r="K7" s="17"/>
      <c r="L7" s="4"/>
      <c r="M7" s="4"/>
      <c r="N7" s="17"/>
      <c r="O7" s="17"/>
      <c r="P7" s="4"/>
    </row>
    <row r="8" spans="1:16" ht="54.75" customHeight="1">
      <c r="A8" s="38" t="s">
        <v>2</v>
      </c>
      <c r="B8" s="49" t="s">
        <v>3</v>
      </c>
      <c r="C8" s="49" t="s">
        <v>0</v>
      </c>
      <c r="D8" s="52" t="s">
        <v>1</v>
      </c>
      <c r="E8" s="55" t="s">
        <v>21</v>
      </c>
      <c r="F8" s="56"/>
      <c r="G8" s="56"/>
      <c r="H8" s="57"/>
      <c r="I8" s="39" t="s">
        <v>4</v>
      </c>
      <c r="J8" s="40"/>
      <c r="K8" s="41"/>
      <c r="L8" s="39" t="s">
        <v>5</v>
      </c>
      <c r="M8" s="40"/>
      <c r="N8" s="41"/>
      <c r="O8" s="27" t="s">
        <v>6</v>
      </c>
      <c r="P8" s="45" t="s">
        <v>12</v>
      </c>
    </row>
    <row r="9" spans="1:16" ht="54.75" customHeight="1">
      <c r="A9" s="38"/>
      <c r="B9" s="50"/>
      <c r="C9" s="50"/>
      <c r="D9" s="53"/>
      <c r="E9" s="58" t="s">
        <v>22</v>
      </c>
      <c r="F9" s="59"/>
      <c r="G9" s="58" t="s">
        <v>23</v>
      </c>
      <c r="H9" s="59"/>
      <c r="I9" s="42"/>
      <c r="J9" s="43"/>
      <c r="K9" s="44"/>
      <c r="L9" s="42"/>
      <c r="M9" s="43"/>
      <c r="N9" s="44"/>
      <c r="O9" s="28"/>
      <c r="P9" s="46"/>
    </row>
    <row r="10" spans="1:20" ht="157.5" customHeight="1">
      <c r="A10" s="38"/>
      <c r="B10" s="51"/>
      <c r="C10" s="51"/>
      <c r="D10" s="54"/>
      <c r="E10" s="6" t="s">
        <v>7</v>
      </c>
      <c r="F10" s="18" t="s">
        <v>8</v>
      </c>
      <c r="G10" s="6" t="s">
        <v>7</v>
      </c>
      <c r="H10" s="18" t="s">
        <v>8</v>
      </c>
      <c r="I10" s="7" t="s">
        <v>19</v>
      </c>
      <c r="J10" s="7" t="s">
        <v>18</v>
      </c>
      <c r="K10" s="18" t="s">
        <v>8</v>
      </c>
      <c r="L10" s="6" t="s">
        <v>10</v>
      </c>
      <c r="M10" s="6" t="s">
        <v>9</v>
      </c>
      <c r="N10" s="18" t="s">
        <v>8</v>
      </c>
      <c r="O10" s="22" t="s">
        <v>8</v>
      </c>
      <c r="P10" s="47"/>
      <c r="S10" s="20"/>
      <c r="T10" s="20"/>
    </row>
    <row r="11" spans="1:16" ht="69.75" customHeight="1">
      <c r="A11" s="6">
        <v>1</v>
      </c>
      <c r="B11" s="10" t="s">
        <v>53</v>
      </c>
      <c r="C11" s="10" t="s">
        <v>48</v>
      </c>
      <c r="D11" s="11">
        <v>11</v>
      </c>
      <c r="E11" s="6">
        <v>13</v>
      </c>
      <c r="F11" s="18">
        <f aca="true" t="shared" si="0" ref="F11:F19">(25*E11)/46.5</f>
        <v>6.989247311827957</v>
      </c>
      <c r="G11" s="6">
        <v>19.5</v>
      </c>
      <c r="H11" s="18">
        <f aca="true" t="shared" si="1" ref="H11:H19">(20*G11)/58</f>
        <v>6.724137931034483</v>
      </c>
      <c r="I11" s="7">
        <v>8.2</v>
      </c>
      <c r="J11" s="7">
        <v>8.5</v>
      </c>
      <c r="K11" s="18">
        <f aca="true" t="shared" si="2" ref="K11:K19">((30*I11))/J11</f>
        <v>28.941176470588232</v>
      </c>
      <c r="L11" s="6">
        <v>293</v>
      </c>
      <c r="M11" s="6">
        <v>238</v>
      </c>
      <c r="N11" s="18">
        <f aca="true" t="shared" si="3" ref="N11:N19">(25*M11)/L11</f>
        <v>20.30716723549488</v>
      </c>
      <c r="O11" s="22">
        <f aca="true" t="shared" si="4" ref="O11:O19">F11+H11+K11+N11</f>
        <v>62.961728948945556</v>
      </c>
      <c r="P11" s="9" t="s">
        <v>100</v>
      </c>
    </row>
    <row r="12" spans="1:16" ht="66.75" customHeight="1">
      <c r="A12" s="6">
        <v>2</v>
      </c>
      <c r="B12" s="10" t="s">
        <v>35</v>
      </c>
      <c r="C12" s="10" t="s">
        <v>29</v>
      </c>
      <c r="D12" s="11">
        <v>10</v>
      </c>
      <c r="E12" s="6">
        <v>5.5</v>
      </c>
      <c r="F12" s="18">
        <f t="shared" si="0"/>
        <v>2.956989247311828</v>
      </c>
      <c r="G12" s="6">
        <v>21</v>
      </c>
      <c r="H12" s="18">
        <f t="shared" si="1"/>
        <v>7.241379310344827</v>
      </c>
      <c r="I12" s="7">
        <v>8.5</v>
      </c>
      <c r="J12" s="7">
        <v>8.5</v>
      </c>
      <c r="K12" s="18">
        <f t="shared" si="2"/>
        <v>30</v>
      </c>
      <c r="L12" s="6">
        <v>286</v>
      </c>
      <c r="M12" s="6">
        <v>238</v>
      </c>
      <c r="N12" s="18">
        <f t="shared" si="3"/>
        <v>20.804195804195803</v>
      </c>
      <c r="O12" s="22">
        <f t="shared" si="4"/>
        <v>61.002564361852464</v>
      </c>
      <c r="P12" s="9" t="s">
        <v>101</v>
      </c>
    </row>
    <row r="13" spans="1:16" ht="70.5" customHeight="1">
      <c r="A13" s="6">
        <v>3</v>
      </c>
      <c r="B13" s="10" t="s">
        <v>52</v>
      </c>
      <c r="C13" s="10" t="s">
        <v>48</v>
      </c>
      <c r="D13" s="11">
        <v>9</v>
      </c>
      <c r="E13" s="6">
        <v>6</v>
      </c>
      <c r="F13" s="18">
        <f t="shared" si="0"/>
        <v>3.225806451612903</v>
      </c>
      <c r="G13" s="6">
        <v>19.5</v>
      </c>
      <c r="H13" s="18">
        <f t="shared" si="1"/>
        <v>6.724137931034483</v>
      </c>
      <c r="I13" s="7">
        <v>7.1</v>
      </c>
      <c r="J13" s="7">
        <v>8.5</v>
      </c>
      <c r="K13" s="18">
        <f t="shared" si="2"/>
        <v>25.058823529411764</v>
      </c>
      <c r="L13" s="6">
        <v>238</v>
      </c>
      <c r="M13" s="6">
        <v>238</v>
      </c>
      <c r="N13" s="18">
        <f t="shared" si="3"/>
        <v>25</v>
      </c>
      <c r="O13" s="22">
        <f t="shared" si="4"/>
        <v>60.00876791205915</v>
      </c>
      <c r="P13" s="9" t="s">
        <v>101</v>
      </c>
    </row>
    <row r="14" spans="1:16" ht="66.75" customHeight="1">
      <c r="A14" s="6">
        <v>4</v>
      </c>
      <c r="B14" s="10" t="s">
        <v>34</v>
      </c>
      <c r="C14" s="10" t="s">
        <v>29</v>
      </c>
      <c r="D14" s="11">
        <v>9</v>
      </c>
      <c r="E14" s="6">
        <v>5.5</v>
      </c>
      <c r="F14" s="18">
        <f t="shared" si="0"/>
        <v>2.956989247311828</v>
      </c>
      <c r="G14" s="6">
        <v>17.5</v>
      </c>
      <c r="H14" s="18">
        <f t="shared" si="1"/>
        <v>6.0344827586206895</v>
      </c>
      <c r="I14" s="7">
        <v>7.7</v>
      </c>
      <c r="J14" s="7">
        <v>8.5</v>
      </c>
      <c r="K14" s="18">
        <f t="shared" si="2"/>
        <v>27.176470588235293</v>
      </c>
      <c r="L14" s="6">
        <v>271</v>
      </c>
      <c r="M14" s="6">
        <v>238</v>
      </c>
      <c r="N14" s="18">
        <f t="shared" si="3"/>
        <v>21.95571955719557</v>
      </c>
      <c r="O14" s="22">
        <f t="shared" si="4"/>
        <v>58.12366215136338</v>
      </c>
      <c r="P14" s="9" t="s">
        <v>101</v>
      </c>
    </row>
    <row r="15" spans="1:16" ht="76.5" customHeight="1">
      <c r="A15" s="6">
        <v>5</v>
      </c>
      <c r="B15" s="10" t="s">
        <v>81</v>
      </c>
      <c r="C15" s="10" t="s">
        <v>78</v>
      </c>
      <c r="D15" s="11">
        <v>11</v>
      </c>
      <c r="E15" s="6">
        <v>6</v>
      </c>
      <c r="F15" s="18">
        <f t="shared" si="0"/>
        <v>3.225806451612903</v>
      </c>
      <c r="G15" s="6">
        <v>11.5</v>
      </c>
      <c r="H15" s="18">
        <f t="shared" si="1"/>
        <v>3.9655172413793105</v>
      </c>
      <c r="I15" s="7">
        <v>8</v>
      </c>
      <c r="J15" s="7">
        <v>8.5</v>
      </c>
      <c r="K15" s="18">
        <f t="shared" si="2"/>
        <v>28.235294117647058</v>
      </c>
      <c r="L15" s="6">
        <v>325</v>
      </c>
      <c r="M15" s="6">
        <v>238</v>
      </c>
      <c r="N15" s="18">
        <f t="shared" si="3"/>
        <v>18.307692307692307</v>
      </c>
      <c r="O15" s="22">
        <f t="shared" si="4"/>
        <v>53.73431011833158</v>
      </c>
      <c r="P15" s="9" t="s">
        <v>102</v>
      </c>
    </row>
    <row r="16" spans="1:16" ht="72" customHeight="1">
      <c r="A16" s="6">
        <v>6</v>
      </c>
      <c r="B16" s="10" t="s">
        <v>75</v>
      </c>
      <c r="C16" s="10" t="s">
        <v>74</v>
      </c>
      <c r="D16" s="11">
        <v>11</v>
      </c>
      <c r="E16" s="6">
        <v>9</v>
      </c>
      <c r="F16" s="18">
        <f t="shared" si="0"/>
        <v>4.838709677419355</v>
      </c>
      <c r="G16" s="6">
        <v>9</v>
      </c>
      <c r="H16" s="18">
        <f t="shared" si="1"/>
        <v>3.103448275862069</v>
      </c>
      <c r="I16" s="7">
        <v>7</v>
      </c>
      <c r="J16" s="7">
        <v>8.5</v>
      </c>
      <c r="K16" s="18">
        <f t="shared" si="2"/>
        <v>24.705882352941178</v>
      </c>
      <c r="L16" s="6">
        <v>287</v>
      </c>
      <c r="M16" s="6">
        <v>238</v>
      </c>
      <c r="N16" s="18">
        <f t="shared" si="3"/>
        <v>20.73170731707317</v>
      </c>
      <c r="O16" s="22">
        <f t="shared" si="4"/>
        <v>53.37974762329577</v>
      </c>
      <c r="P16" s="9" t="s">
        <v>102</v>
      </c>
    </row>
    <row r="17" spans="1:16" ht="66.75" customHeight="1">
      <c r="A17" s="6">
        <v>7</v>
      </c>
      <c r="B17" s="10" t="s">
        <v>96</v>
      </c>
      <c r="C17" s="10" t="s">
        <v>86</v>
      </c>
      <c r="D17" s="11">
        <v>9</v>
      </c>
      <c r="E17" s="6">
        <v>11</v>
      </c>
      <c r="F17" s="18">
        <f>(25*E17)/46.5</f>
        <v>5.913978494623656</v>
      </c>
      <c r="G17" s="6">
        <v>12</v>
      </c>
      <c r="H17" s="18">
        <f>(20*G17)/58</f>
        <v>4.137931034482759</v>
      </c>
      <c r="I17" s="7">
        <v>0</v>
      </c>
      <c r="J17" s="7">
        <v>8.5</v>
      </c>
      <c r="K17" s="18">
        <f>((30*I17))/J17</f>
        <v>0</v>
      </c>
      <c r="L17" s="6">
        <v>331</v>
      </c>
      <c r="M17" s="6">
        <v>238</v>
      </c>
      <c r="N17" s="18">
        <f>(25*M17)/L17</f>
        <v>17.97583081570997</v>
      </c>
      <c r="O17" s="22">
        <f>F17+H17+K17+N17</f>
        <v>28.027740344816383</v>
      </c>
      <c r="P17" s="26" t="s">
        <v>102</v>
      </c>
    </row>
    <row r="18" spans="1:16" ht="70.5" customHeight="1">
      <c r="A18" s="6">
        <v>8</v>
      </c>
      <c r="B18" s="10" t="s">
        <v>65</v>
      </c>
      <c r="C18" s="10" t="s">
        <v>63</v>
      </c>
      <c r="D18" s="11">
        <v>10</v>
      </c>
      <c r="E18" s="6">
        <v>8.5</v>
      </c>
      <c r="F18" s="18">
        <f>(25*E18)/46.5</f>
        <v>4.56989247311828</v>
      </c>
      <c r="G18" s="6">
        <v>21.5</v>
      </c>
      <c r="H18" s="18">
        <f>(20*G18)/58</f>
        <v>7.413793103448276</v>
      </c>
      <c r="I18" s="7"/>
      <c r="J18" s="7">
        <v>8.5</v>
      </c>
      <c r="K18" s="18">
        <f>((30*I18))/J18</f>
        <v>0</v>
      </c>
      <c r="L18" s="6">
        <v>317</v>
      </c>
      <c r="M18" s="6">
        <v>238</v>
      </c>
      <c r="N18" s="18">
        <f>(25*M18)/L18</f>
        <v>18.769716088328074</v>
      </c>
      <c r="O18" s="22">
        <f>F18+H18+K18+N18</f>
        <v>30.753401664894632</v>
      </c>
      <c r="P18" s="26" t="s">
        <v>106</v>
      </c>
    </row>
    <row r="19" spans="1:16" ht="76.5">
      <c r="A19" s="6">
        <v>9</v>
      </c>
      <c r="B19" s="10" t="s">
        <v>97</v>
      </c>
      <c r="C19" s="10" t="s">
        <v>86</v>
      </c>
      <c r="D19" s="11">
        <v>11</v>
      </c>
      <c r="E19" s="6">
        <v>8</v>
      </c>
      <c r="F19" s="18">
        <f t="shared" si="0"/>
        <v>4.301075268817204</v>
      </c>
      <c r="G19" s="6">
        <v>9.5</v>
      </c>
      <c r="H19" s="18">
        <f t="shared" si="1"/>
        <v>3.2758620689655173</v>
      </c>
      <c r="I19" s="7"/>
      <c r="J19" s="7">
        <v>8.5</v>
      </c>
      <c r="K19" s="18">
        <f t="shared" si="2"/>
        <v>0</v>
      </c>
      <c r="L19" s="6"/>
      <c r="M19" s="6">
        <v>238</v>
      </c>
      <c r="N19" s="18" t="e">
        <f t="shared" si="3"/>
        <v>#DIV/0!</v>
      </c>
      <c r="O19" s="22" t="e">
        <f t="shared" si="4"/>
        <v>#DIV/0!</v>
      </c>
      <c r="P19" s="13" t="s">
        <v>104</v>
      </c>
    </row>
    <row r="20" spans="1:16" ht="23.25">
      <c r="A20" s="4"/>
      <c r="B20" s="4"/>
      <c r="C20" s="8"/>
      <c r="D20" s="60"/>
      <c r="E20" s="60"/>
      <c r="F20" s="60"/>
      <c r="G20" s="60"/>
      <c r="H20" s="60"/>
      <c r="I20" s="4"/>
      <c r="J20" s="4"/>
      <c r="K20" s="17"/>
      <c r="L20" s="4"/>
      <c r="M20" s="4"/>
      <c r="N20" s="17"/>
      <c r="O20" s="17"/>
      <c r="P20" s="4"/>
    </row>
    <row r="21" spans="1:16" ht="23.25">
      <c r="A21" s="4"/>
      <c r="B21" s="4"/>
      <c r="C21" s="8"/>
      <c r="D21" s="60"/>
      <c r="E21" s="60"/>
      <c r="F21" s="60"/>
      <c r="G21" s="60"/>
      <c r="H21" s="60"/>
      <c r="I21" s="4"/>
      <c r="J21" s="4"/>
      <c r="K21" s="17"/>
      <c r="L21" s="4"/>
      <c r="M21" s="4"/>
      <c r="N21" s="17"/>
      <c r="O21" s="17"/>
      <c r="P21" s="4"/>
    </row>
    <row r="22" spans="3:8" ht="23.25">
      <c r="C22" s="2"/>
      <c r="D22" s="48"/>
      <c r="E22" s="48"/>
      <c r="F22" s="48"/>
      <c r="G22" s="48"/>
      <c r="H22" s="48"/>
    </row>
    <row r="23" spans="3:8" ht="23.25">
      <c r="C23" s="2"/>
      <c r="D23" s="48"/>
      <c r="E23" s="48"/>
      <c r="F23" s="48"/>
      <c r="G23" s="48"/>
      <c r="H23" s="48"/>
    </row>
    <row r="24" spans="3:8" ht="23.25">
      <c r="C24" s="2"/>
      <c r="D24" s="48"/>
      <c r="E24" s="48"/>
      <c r="F24" s="48"/>
      <c r="G24" s="48"/>
      <c r="H24" s="48"/>
    </row>
    <row r="25" spans="3:8" ht="23.25">
      <c r="C25" s="2"/>
      <c r="D25" s="48"/>
      <c r="E25" s="48"/>
      <c r="F25" s="48"/>
      <c r="G25" s="48"/>
      <c r="H25" s="48"/>
    </row>
  </sheetData>
  <sheetProtection/>
  <mergeCells count="25">
    <mergeCell ref="D20:H20"/>
    <mergeCell ref="D21:H21"/>
    <mergeCell ref="D22:H22"/>
    <mergeCell ref="D23:H23"/>
    <mergeCell ref="D24:H24"/>
    <mergeCell ref="D25:H25"/>
    <mergeCell ref="P8:P10"/>
    <mergeCell ref="E9:F9"/>
    <mergeCell ref="G9:H9"/>
    <mergeCell ref="A6:O6"/>
    <mergeCell ref="A8:A10"/>
    <mergeCell ref="B8:B10"/>
    <mergeCell ref="C8:C10"/>
    <mergeCell ref="D8:D10"/>
    <mergeCell ref="E8:H8"/>
    <mergeCell ref="I8:K9"/>
    <mergeCell ref="L8:N9"/>
    <mergeCell ref="O8:O9"/>
    <mergeCell ref="L1:O1"/>
    <mergeCell ref="L2:O2"/>
    <mergeCell ref="L3:O3"/>
    <mergeCell ref="A4:B4"/>
    <mergeCell ref="C4:H4"/>
    <mergeCell ref="A5:B5"/>
    <mergeCell ref="C5:H5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66" zoomScaleNormal="66" zoomScalePageLayoutView="0" workbookViewId="0" topLeftCell="A1">
      <selection activeCell="A6" sqref="A6:O6"/>
    </sheetView>
  </sheetViews>
  <sheetFormatPr defaultColWidth="17.57421875" defaultRowHeight="15"/>
  <cols>
    <col min="1" max="1" width="6.00390625" style="1" customWidth="1"/>
    <col min="2" max="2" width="25.57421875" style="1" customWidth="1"/>
    <col min="3" max="3" width="30.57421875" style="1" customWidth="1"/>
    <col min="4" max="4" width="8.7109375" style="1" customWidth="1"/>
    <col min="5" max="5" width="10.28125" style="1" customWidth="1"/>
    <col min="6" max="6" width="10.28125" style="16" customWidth="1"/>
    <col min="7" max="7" width="10.28125" style="1" customWidth="1"/>
    <col min="8" max="8" width="10.421875" style="16" customWidth="1"/>
    <col min="9" max="9" width="10.57421875" style="1" customWidth="1"/>
    <col min="10" max="10" width="12.57421875" style="1" customWidth="1"/>
    <col min="11" max="11" width="10.140625" style="16" customWidth="1"/>
    <col min="12" max="12" width="13.28125" style="1" customWidth="1"/>
    <col min="13" max="13" width="10.7109375" style="1" customWidth="1"/>
    <col min="14" max="14" width="11.140625" style="16" customWidth="1"/>
    <col min="15" max="15" width="10.7109375" style="16" customWidth="1"/>
    <col min="16" max="16" width="20.421875" style="1" customWidth="1"/>
    <col min="17" max="18" width="17.57421875" style="1" customWidth="1"/>
    <col min="19" max="20" width="17.57421875" style="16" customWidth="1"/>
    <col min="21" max="16384" width="17.57421875" style="1" customWidth="1"/>
  </cols>
  <sheetData>
    <row r="1" spans="12:15" ht="23.25">
      <c r="L1" s="29"/>
      <c r="M1" s="29"/>
      <c r="N1" s="29"/>
      <c r="O1" s="29"/>
    </row>
    <row r="2" spans="12:15" ht="23.25">
      <c r="L2" s="29"/>
      <c r="M2" s="29"/>
      <c r="N2" s="29"/>
      <c r="O2" s="29"/>
    </row>
    <row r="3" spans="12:15" ht="23.25">
      <c r="L3" s="29"/>
      <c r="M3" s="29"/>
      <c r="N3" s="29"/>
      <c r="O3" s="29"/>
    </row>
    <row r="4" spans="1:16" ht="32.25" customHeight="1">
      <c r="A4" s="30" t="s">
        <v>16</v>
      </c>
      <c r="B4" s="31"/>
      <c r="C4" s="32" t="s">
        <v>25</v>
      </c>
      <c r="D4" s="32"/>
      <c r="E4" s="32"/>
      <c r="F4" s="32"/>
      <c r="G4" s="32"/>
      <c r="H4" s="33"/>
      <c r="I4" s="3"/>
      <c r="J4" s="3"/>
      <c r="K4" s="21"/>
      <c r="L4" s="4"/>
      <c r="M4" s="4"/>
      <c r="N4" s="17"/>
      <c r="O4" s="17"/>
      <c r="P4" s="4"/>
    </row>
    <row r="5" spans="1:16" ht="15" customHeight="1">
      <c r="A5" s="34" t="s">
        <v>11</v>
      </c>
      <c r="B5" s="34"/>
      <c r="C5" s="35" t="s">
        <v>20</v>
      </c>
      <c r="D5" s="35"/>
      <c r="E5" s="36"/>
      <c r="F5" s="36"/>
      <c r="G5" s="36"/>
      <c r="H5" s="36"/>
      <c r="I5" s="3"/>
      <c r="J5" s="3"/>
      <c r="K5" s="21"/>
      <c r="L5" s="4"/>
      <c r="M5" s="4"/>
      <c r="N5" s="17"/>
      <c r="O5" s="17"/>
      <c r="P5" s="4"/>
    </row>
    <row r="6" spans="1:16" ht="24" customHeight="1">
      <c r="A6" s="37" t="s">
        <v>107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"/>
    </row>
    <row r="7" spans="1:16" ht="21" customHeight="1">
      <c r="A7" s="5" t="s">
        <v>17</v>
      </c>
      <c r="B7" s="4"/>
      <c r="C7" s="4"/>
      <c r="D7" s="4"/>
      <c r="E7" s="4"/>
      <c r="F7" s="17"/>
      <c r="G7" s="4"/>
      <c r="H7" s="17"/>
      <c r="I7" s="4"/>
      <c r="J7" s="4"/>
      <c r="K7" s="17"/>
      <c r="L7" s="4"/>
      <c r="M7" s="4"/>
      <c r="N7" s="17"/>
      <c r="O7" s="17"/>
      <c r="P7" s="4"/>
    </row>
    <row r="8" spans="1:16" ht="54.75" customHeight="1">
      <c r="A8" s="38" t="s">
        <v>2</v>
      </c>
      <c r="B8" s="49" t="s">
        <v>3</v>
      </c>
      <c r="C8" s="49" t="s">
        <v>0</v>
      </c>
      <c r="D8" s="52" t="s">
        <v>1</v>
      </c>
      <c r="E8" s="55" t="s">
        <v>21</v>
      </c>
      <c r="F8" s="56"/>
      <c r="G8" s="56"/>
      <c r="H8" s="57"/>
      <c r="I8" s="39" t="s">
        <v>4</v>
      </c>
      <c r="J8" s="40"/>
      <c r="K8" s="41"/>
      <c r="L8" s="39" t="s">
        <v>5</v>
      </c>
      <c r="M8" s="40"/>
      <c r="N8" s="41"/>
      <c r="O8" s="27" t="s">
        <v>6</v>
      </c>
      <c r="P8" s="45" t="s">
        <v>12</v>
      </c>
    </row>
    <row r="9" spans="1:16" ht="54.75" customHeight="1">
      <c r="A9" s="38"/>
      <c r="B9" s="50"/>
      <c r="C9" s="50"/>
      <c r="D9" s="53"/>
      <c r="E9" s="58" t="s">
        <v>22</v>
      </c>
      <c r="F9" s="59"/>
      <c r="G9" s="58" t="s">
        <v>23</v>
      </c>
      <c r="H9" s="59"/>
      <c r="I9" s="42"/>
      <c r="J9" s="43"/>
      <c r="K9" s="44"/>
      <c r="L9" s="42"/>
      <c r="M9" s="43"/>
      <c r="N9" s="44"/>
      <c r="O9" s="28"/>
      <c r="P9" s="46"/>
    </row>
    <row r="10" spans="1:20" ht="157.5" customHeight="1">
      <c r="A10" s="38"/>
      <c r="B10" s="51"/>
      <c r="C10" s="51"/>
      <c r="D10" s="54"/>
      <c r="E10" s="6" t="s">
        <v>7</v>
      </c>
      <c r="F10" s="18" t="s">
        <v>8</v>
      </c>
      <c r="G10" s="6" t="s">
        <v>7</v>
      </c>
      <c r="H10" s="18" t="s">
        <v>8</v>
      </c>
      <c r="I10" s="7" t="s">
        <v>19</v>
      </c>
      <c r="J10" s="7" t="s">
        <v>18</v>
      </c>
      <c r="K10" s="18" t="s">
        <v>8</v>
      </c>
      <c r="L10" s="6" t="s">
        <v>10</v>
      </c>
      <c r="M10" s="6" t="s">
        <v>9</v>
      </c>
      <c r="N10" s="18" t="s">
        <v>8</v>
      </c>
      <c r="O10" s="22" t="s">
        <v>8</v>
      </c>
      <c r="P10" s="47"/>
      <c r="S10" s="20"/>
      <c r="T10" s="20"/>
    </row>
    <row r="11" spans="1:16" ht="62.25" customHeight="1">
      <c r="A11" s="6">
        <v>1</v>
      </c>
      <c r="B11" s="10" t="s">
        <v>37</v>
      </c>
      <c r="C11" s="10" t="s">
        <v>29</v>
      </c>
      <c r="D11" s="11">
        <v>11</v>
      </c>
      <c r="E11" s="6">
        <v>15.5</v>
      </c>
      <c r="F11" s="18">
        <f aca="true" t="shared" si="0" ref="F11:F26">(25*E11)/46.5</f>
        <v>8.333333333333334</v>
      </c>
      <c r="G11" s="6">
        <v>22.5</v>
      </c>
      <c r="H11" s="18">
        <f aca="true" t="shared" si="1" ref="H11:H26">(20*G11)/58</f>
        <v>7.758620689655173</v>
      </c>
      <c r="I11" s="7">
        <v>9.4</v>
      </c>
      <c r="J11" s="7">
        <v>9.4</v>
      </c>
      <c r="K11" s="18">
        <f aca="true" t="shared" si="2" ref="K11:K26">((30*I11))/J11</f>
        <v>30</v>
      </c>
      <c r="L11" s="6">
        <v>372</v>
      </c>
      <c r="M11" s="6">
        <v>330</v>
      </c>
      <c r="N11" s="18">
        <f aca="true" t="shared" si="3" ref="N11:N26">(25*M11)/L11</f>
        <v>22.177419354838708</v>
      </c>
      <c r="O11" s="22">
        <f aca="true" t="shared" si="4" ref="O11:O26">F11+H11+K11+N11</f>
        <v>68.26937337782721</v>
      </c>
      <c r="P11" s="9" t="s">
        <v>100</v>
      </c>
    </row>
    <row r="12" spans="1:16" ht="63.75" customHeight="1">
      <c r="A12" s="6">
        <v>2</v>
      </c>
      <c r="B12" s="10" t="s">
        <v>36</v>
      </c>
      <c r="C12" s="10" t="s">
        <v>29</v>
      </c>
      <c r="D12" s="11">
        <v>10</v>
      </c>
      <c r="E12" s="6">
        <v>8.5</v>
      </c>
      <c r="F12" s="18">
        <f t="shared" si="0"/>
        <v>4.56989247311828</v>
      </c>
      <c r="G12" s="6">
        <v>22</v>
      </c>
      <c r="H12" s="18">
        <f t="shared" si="1"/>
        <v>7.586206896551724</v>
      </c>
      <c r="I12" s="7">
        <v>9.2</v>
      </c>
      <c r="J12" s="7">
        <v>9.4</v>
      </c>
      <c r="K12" s="18">
        <f t="shared" si="2"/>
        <v>29.361702127659573</v>
      </c>
      <c r="L12" s="6">
        <v>330</v>
      </c>
      <c r="M12" s="6">
        <v>330</v>
      </c>
      <c r="N12" s="18">
        <f t="shared" si="3"/>
        <v>25</v>
      </c>
      <c r="O12" s="22">
        <f t="shared" si="4"/>
        <v>66.51780149732957</v>
      </c>
      <c r="P12" s="9" t="s">
        <v>101</v>
      </c>
    </row>
    <row r="13" spans="1:16" ht="69.75" customHeight="1">
      <c r="A13" s="6">
        <v>3</v>
      </c>
      <c r="B13" s="10" t="s">
        <v>91</v>
      </c>
      <c r="C13" s="10" t="s">
        <v>86</v>
      </c>
      <c r="D13" s="11">
        <v>11</v>
      </c>
      <c r="E13" s="6">
        <v>15</v>
      </c>
      <c r="F13" s="18">
        <f t="shared" si="0"/>
        <v>8.064516129032258</v>
      </c>
      <c r="G13" s="6">
        <v>14</v>
      </c>
      <c r="H13" s="18">
        <f t="shared" si="1"/>
        <v>4.827586206896552</v>
      </c>
      <c r="I13" s="7">
        <v>7</v>
      </c>
      <c r="J13" s="7">
        <v>9.4</v>
      </c>
      <c r="K13" s="18">
        <f t="shared" si="2"/>
        <v>22.340425531914892</v>
      </c>
      <c r="L13" s="6">
        <v>333</v>
      </c>
      <c r="M13" s="6">
        <v>330</v>
      </c>
      <c r="N13" s="18">
        <f t="shared" si="3"/>
        <v>24.774774774774773</v>
      </c>
      <c r="O13" s="22">
        <f t="shared" si="4"/>
        <v>60.00730264261847</v>
      </c>
      <c r="P13" s="9" t="s">
        <v>101</v>
      </c>
    </row>
    <row r="14" spans="1:16" ht="72.75" customHeight="1">
      <c r="A14" s="6">
        <v>4</v>
      </c>
      <c r="B14" s="10" t="s">
        <v>62</v>
      </c>
      <c r="C14" s="10" t="s">
        <v>63</v>
      </c>
      <c r="D14" s="11">
        <v>11</v>
      </c>
      <c r="E14" s="6">
        <v>10.5</v>
      </c>
      <c r="F14" s="18">
        <f t="shared" si="0"/>
        <v>5.645161290322581</v>
      </c>
      <c r="G14" s="6">
        <v>12.5</v>
      </c>
      <c r="H14" s="18">
        <f t="shared" si="1"/>
        <v>4.310344827586207</v>
      </c>
      <c r="I14" s="7">
        <v>7.9</v>
      </c>
      <c r="J14" s="7">
        <v>9.4</v>
      </c>
      <c r="K14" s="18">
        <f t="shared" si="2"/>
        <v>25.21276595744681</v>
      </c>
      <c r="L14" s="6">
        <v>342</v>
      </c>
      <c r="M14" s="6">
        <v>330</v>
      </c>
      <c r="N14" s="18">
        <f t="shared" si="3"/>
        <v>24.12280701754386</v>
      </c>
      <c r="O14" s="22">
        <f t="shared" si="4"/>
        <v>59.29107909289945</v>
      </c>
      <c r="P14" s="9" t="s">
        <v>101</v>
      </c>
    </row>
    <row r="15" spans="1:16" ht="72" customHeight="1">
      <c r="A15" s="6">
        <v>5</v>
      </c>
      <c r="B15" s="10" t="s">
        <v>87</v>
      </c>
      <c r="C15" s="10" t="s">
        <v>86</v>
      </c>
      <c r="D15" s="11">
        <v>10</v>
      </c>
      <c r="E15" s="6">
        <v>13</v>
      </c>
      <c r="F15" s="18">
        <f t="shared" si="0"/>
        <v>6.989247311827957</v>
      </c>
      <c r="G15" s="6">
        <v>21</v>
      </c>
      <c r="H15" s="18">
        <f t="shared" si="1"/>
        <v>7.241379310344827</v>
      </c>
      <c r="I15" s="7">
        <v>6.2</v>
      </c>
      <c r="J15" s="7">
        <v>9.4</v>
      </c>
      <c r="K15" s="18">
        <f t="shared" si="2"/>
        <v>19.78723404255319</v>
      </c>
      <c r="L15" s="6">
        <v>343</v>
      </c>
      <c r="M15" s="6">
        <v>330</v>
      </c>
      <c r="N15" s="18">
        <f t="shared" si="3"/>
        <v>24.05247813411079</v>
      </c>
      <c r="O15" s="22">
        <f t="shared" si="4"/>
        <v>58.07033879883676</v>
      </c>
      <c r="P15" s="9" t="s">
        <v>102</v>
      </c>
    </row>
    <row r="16" spans="1:16" ht="68.25" customHeight="1">
      <c r="A16" s="6">
        <v>6</v>
      </c>
      <c r="B16" s="10" t="s">
        <v>88</v>
      </c>
      <c r="C16" s="10" t="s">
        <v>86</v>
      </c>
      <c r="D16" s="11">
        <v>10</v>
      </c>
      <c r="E16" s="6">
        <v>10</v>
      </c>
      <c r="F16" s="18">
        <f t="shared" si="0"/>
        <v>5.376344086021505</v>
      </c>
      <c r="G16" s="6">
        <v>14.5</v>
      </c>
      <c r="H16" s="18">
        <f t="shared" si="1"/>
        <v>5</v>
      </c>
      <c r="I16" s="7">
        <v>6</v>
      </c>
      <c r="J16" s="7">
        <v>9.4</v>
      </c>
      <c r="K16" s="18">
        <f t="shared" si="2"/>
        <v>19.148936170212764</v>
      </c>
      <c r="L16" s="6">
        <v>334</v>
      </c>
      <c r="M16" s="6">
        <v>330</v>
      </c>
      <c r="N16" s="18">
        <f t="shared" si="3"/>
        <v>24.70059880239521</v>
      </c>
      <c r="O16" s="22">
        <f t="shared" si="4"/>
        <v>54.225879058629474</v>
      </c>
      <c r="P16" s="13" t="s">
        <v>102</v>
      </c>
    </row>
    <row r="17" spans="1:16" ht="65.25" customHeight="1">
      <c r="A17" s="6">
        <v>7</v>
      </c>
      <c r="B17" s="10" t="s">
        <v>85</v>
      </c>
      <c r="C17" s="10" t="s">
        <v>86</v>
      </c>
      <c r="D17" s="11">
        <v>11</v>
      </c>
      <c r="E17" s="6">
        <v>12</v>
      </c>
      <c r="F17" s="18">
        <f t="shared" si="0"/>
        <v>6.451612903225806</v>
      </c>
      <c r="G17" s="6">
        <v>6</v>
      </c>
      <c r="H17" s="18">
        <f t="shared" si="1"/>
        <v>2.0689655172413794</v>
      </c>
      <c r="I17" s="7">
        <v>6</v>
      </c>
      <c r="J17" s="7">
        <v>9.4</v>
      </c>
      <c r="K17" s="18">
        <f t="shared" si="2"/>
        <v>19.148936170212764</v>
      </c>
      <c r="L17" s="6">
        <v>341</v>
      </c>
      <c r="M17" s="6">
        <v>330</v>
      </c>
      <c r="N17" s="18">
        <f t="shared" si="3"/>
        <v>24.193548387096776</v>
      </c>
      <c r="O17" s="22">
        <f t="shared" si="4"/>
        <v>51.86306297777672</v>
      </c>
      <c r="P17" s="13" t="s">
        <v>102</v>
      </c>
    </row>
    <row r="18" spans="1:16" ht="70.5" customHeight="1">
      <c r="A18" s="6">
        <v>8</v>
      </c>
      <c r="B18" s="10" t="s">
        <v>98</v>
      </c>
      <c r="C18" s="10" t="s">
        <v>86</v>
      </c>
      <c r="D18" s="11">
        <v>11</v>
      </c>
      <c r="E18" s="6">
        <v>3.5</v>
      </c>
      <c r="F18" s="18">
        <f t="shared" si="0"/>
        <v>1.881720430107527</v>
      </c>
      <c r="G18" s="6">
        <v>11.5</v>
      </c>
      <c r="H18" s="18">
        <f t="shared" si="1"/>
        <v>3.9655172413793105</v>
      </c>
      <c r="I18" s="7">
        <v>6.4</v>
      </c>
      <c r="J18" s="7">
        <v>9.4</v>
      </c>
      <c r="K18" s="18">
        <f t="shared" si="2"/>
        <v>20.425531914893615</v>
      </c>
      <c r="L18" s="6">
        <v>348</v>
      </c>
      <c r="M18" s="6">
        <v>330</v>
      </c>
      <c r="N18" s="18">
        <f t="shared" si="3"/>
        <v>23.70689655172414</v>
      </c>
      <c r="O18" s="22">
        <f t="shared" si="4"/>
        <v>49.97966613810459</v>
      </c>
      <c r="P18" s="13" t="s">
        <v>102</v>
      </c>
    </row>
    <row r="19" spans="1:16" ht="78" customHeight="1">
      <c r="A19" s="6">
        <v>9</v>
      </c>
      <c r="B19" s="10" t="s">
        <v>83</v>
      </c>
      <c r="C19" s="10" t="s">
        <v>84</v>
      </c>
      <c r="D19" s="11">
        <v>9</v>
      </c>
      <c r="E19" s="6">
        <v>3</v>
      </c>
      <c r="F19" s="18">
        <f t="shared" si="0"/>
        <v>1.6129032258064515</v>
      </c>
      <c r="G19" s="6">
        <v>7</v>
      </c>
      <c r="H19" s="18">
        <f t="shared" si="1"/>
        <v>2.413793103448276</v>
      </c>
      <c r="I19" s="7">
        <v>6</v>
      </c>
      <c r="J19" s="7">
        <v>9.4</v>
      </c>
      <c r="K19" s="18">
        <f t="shared" si="2"/>
        <v>19.148936170212764</v>
      </c>
      <c r="L19" s="6">
        <v>480</v>
      </c>
      <c r="M19" s="6">
        <v>330</v>
      </c>
      <c r="N19" s="18">
        <f t="shared" si="3"/>
        <v>17.1875</v>
      </c>
      <c r="O19" s="22">
        <f t="shared" si="4"/>
        <v>40.36313249946749</v>
      </c>
      <c r="P19" s="13" t="s">
        <v>102</v>
      </c>
    </row>
    <row r="20" spans="1:16" ht="63.75">
      <c r="A20" s="6">
        <v>10</v>
      </c>
      <c r="B20" s="10" t="s">
        <v>55</v>
      </c>
      <c r="C20" s="10" t="s">
        <v>48</v>
      </c>
      <c r="D20" s="11">
        <v>11</v>
      </c>
      <c r="E20" s="6">
        <v>13</v>
      </c>
      <c r="F20" s="18">
        <f t="shared" si="0"/>
        <v>6.989247311827957</v>
      </c>
      <c r="G20" s="6">
        <v>14.5</v>
      </c>
      <c r="H20" s="18">
        <f t="shared" si="1"/>
        <v>5</v>
      </c>
      <c r="I20" s="7">
        <v>0</v>
      </c>
      <c r="J20" s="7">
        <v>9.4</v>
      </c>
      <c r="K20" s="18">
        <f t="shared" si="2"/>
        <v>0</v>
      </c>
      <c r="L20" s="6">
        <v>366</v>
      </c>
      <c r="M20" s="6">
        <v>330</v>
      </c>
      <c r="N20" s="18">
        <f t="shared" si="3"/>
        <v>22.540983606557376</v>
      </c>
      <c r="O20" s="22">
        <f t="shared" si="4"/>
        <v>34.53023091838533</v>
      </c>
      <c r="P20" s="13" t="s">
        <v>102</v>
      </c>
    </row>
    <row r="21" spans="1:16" ht="63.75">
      <c r="A21" s="6">
        <v>11</v>
      </c>
      <c r="B21" s="10" t="s">
        <v>54</v>
      </c>
      <c r="C21" s="10" t="s">
        <v>48</v>
      </c>
      <c r="D21" s="11">
        <v>11</v>
      </c>
      <c r="E21" s="6">
        <v>13</v>
      </c>
      <c r="F21" s="18">
        <f t="shared" si="0"/>
        <v>6.989247311827957</v>
      </c>
      <c r="G21" s="6">
        <v>9</v>
      </c>
      <c r="H21" s="18">
        <f t="shared" si="1"/>
        <v>3.103448275862069</v>
      </c>
      <c r="I21" s="7">
        <v>0</v>
      </c>
      <c r="J21" s="7">
        <v>9.4</v>
      </c>
      <c r="K21" s="18">
        <f t="shared" si="2"/>
        <v>0</v>
      </c>
      <c r="L21" s="6">
        <v>376</v>
      </c>
      <c r="M21" s="6">
        <v>330</v>
      </c>
      <c r="N21" s="18">
        <f t="shared" si="3"/>
        <v>21.94148936170213</v>
      </c>
      <c r="O21" s="22">
        <f t="shared" si="4"/>
        <v>32.034184949392156</v>
      </c>
      <c r="P21" s="13" t="s">
        <v>102</v>
      </c>
    </row>
    <row r="22" spans="1:16" ht="63.75">
      <c r="A22" s="6">
        <v>12</v>
      </c>
      <c r="B22" s="10" t="s">
        <v>90</v>
      </c>
      <c r="C22" s="10" t="s">
        <v>86</v>
      </c>
      <c r="D22" s="11">
        <v>11</v>
      </c>
      <c r="E22" s="6">
        <v>7</v>
      </c>
      <c r="F22" s="18">
        <f t="shared" si="0"/>
        <v>3.763440860215054</v>
      </c>
      <c r="G22" s="6">
        <v>12.5</v>
      </c>
      <c r="H22" s="18">
        <f t="shared" si="1"/>
        <v>4.310344827586207</v>
      </c>
      <c r="I22" s="7">
        <v>0</v>
      </c>
      <c r="J22" s="7">
        <v>9.4</v>
      </c>
      <c r="K22" s="18">
        <f t="shared" si="2"/>
        <v>0</v>
      </c>
      <c r="L22" s="6">
        <v>358</v>
      </c>
      <c r="M22" s="6">
        <v>330</v>
      </c>
      <c r="N22" s="18">
        <f t="shared" si="3"/>
        <v>23.044692737430168</v>
      </c>
      <c r="O22" s="22">
        <f t="shared" si="4"/>
        <v>31.11847842523143</v>
      </c>
      <c r="P22" s="13" t="s">
        <v>102</v>
      </c>
    </row>
    <row r="23" spans="1:16" ht="63.75">
      <c r="A23" s="6">
        <v>13</v>
      </c>
      <c r="B23" s="10" t="s">
        <v>66</v>
      </c>
      <c r="C23" s="10" t="s">
        <v>63</v>
      </c>
      <c r="D23" s="11">
        <v>10</v>
      </c>
      <c r="E23" s="6">
        <v>6.5</v>
      </c>
      <c r="F23" s="18">
        <f t="shared" si="0"/>
        <v>3.4946236559139785</v>
      </c>
      <c r="G23" s="6">
        <v>13</v>
      </c>
      <c r="H23" s="18">
        <f t="shared" si="1"/>
        <v>4.482758620689655</v>
      </c>
      <c r="I23" s="7">
        <v>0</v>
      </c>
      <c r="J23" s="7">
        <v>9.4</v>
      </c>
      <c r="K23" s="18">
        <f t="shared" si="2"/>
        <v>0</v>
      </c>
      <c r="L23" s="6">
        <v>362</v>
      </c>
      <c r="M23" s="6">
        <v>330</v>
      </c>
      <c r="N23" s="18">
        <f t="shared" si="3"/>
        <v>22.790055248618785</v>
      </c>
      <c r="O23" s="22">
        <f t="shared" si="4"/>
        <v>30.76743752522242</v>
      </c>
      <c r="P23" s="13" t="s">
        <v>102</v>
      </c>
    </row>
    <row r="24" spans="1:16" ht="63.75">
      <c r="A24" s="6">
        <v>14</v>
      </c>
      <c r="B24" s="10" t="s">
        <v>56</v>
      </c>
      <c r="C24" s="10" t="s">
        <v>48</v>
      </c>
      <c r="D24" s="11">
        <v>9</v>
      </c>
      <c r="E24" s="6">
        <v>7.5</v>
      </c>
      <c r="F24" s="18">
        <f t="shared" si="0"/>
        <v>4.032258064516129</v>
      </c>
      <c r="G24" s="6">
        <v>7</v>
      </c>
      <c r="H24" s="18">
        <f t="shared" si="1"/>
        <v>2.413793103448276</v>
      </c>
      <c r="I24" s="7">
        <v>0</v>
      </c>
      <c r="J24" s="7">
        <v>9.4</v>
      </c>
      <c r="K24" s="18">
        <f t="shared" si="2"/>
        <v>0</v>
      </c>
      <c r="L24" s="6">
        <v>355</v>
      </c>
      <c r="M24" s="6">
        <v>330</v>
      </c>
      <c r="N24" s="18">
        <f t="shared" si="3"/>
        <v>23.239436619718308</v>
      </c>
      <c r="O24" s="22">
        <f t="shared" si="4"/>
        <v>29.685487787682714</v>
      </c>
      <c r="P24" s="13" t="s">
        <v>102</v>
      </c>
    </row>
    <row r="25" spans="1:16" ht="63.75">
      <c r="A25" s="6">
        <v>15</v>
      </c>
      <c r="B25" s="10" t="s">
        <v>64</v>
      </c>
      <c r="C25" s="10" t="s">
        <v>63</v>
      </c>
      <c r="D25" s="11">
        <v>10</v>
      </c>
      <c r="E25" s="6">
        <v>4</v>
      </c>
      <c r="F25" s="18">
        <f t="shared" si="0"/>
        <v>2.150537634408602</v>
      </c>
      <c r="G25" s="6">
        <v>8.5</v>
      </c>
      <c r="H25" s="18">
        <f t="shared" si="1"/>
        <v>2.9310344827586206</v>
      </c>
      <c r="I25" s="7">
        <v>0</v>
      </c>
      <c r="J25" s="7">
        <v>9.4</v>
      </c>
      <c r="K25" s="18">
        <f t="shared" si="2"/>
        <v>0</v>
      </c>
      <c r="L25" s="6">
        <v>338</v>
      </c>
      <c r="M25" s="6">
        <v>330</v>
      </c>
      <c r="N25" s="18">
        <f t="shared" si="3"/>
        <v>24.40828402366864</v>
      </c>
      <c r="O25" s="22">
        <f t="shared" si="4"/>
        <v>29.48985614083586</v>
      </c>
      <c r="P25" s="13" t="s">
        <v>102</v>
      </c>
    </row>
    <row r="26" spans="1:16" ht="63.75">
      <c r="A26" s="6">
        <v>16</v>
      </c>
      <c r="B26" s="10" t="s">
        <v>89</v>
      </c>
      <c r="C26" s="10" t="s">
        <v>86</v>
      </c>
      <c r="D26" s="11">
        <v>10</v>
      </c>
      <c r="E26" s="6">
        <v>9.5</v>
      </c>
      <c r="F26" s="18">
        <f t="shared" si="0"/>
        <v>5.10752688172043</v>
      </c>
      <c r="G26" s="6">
        <v>10.5</v>
      </c>
      <c r="H26" s="18">
        <f t="shared" si="1"/>
        <v>3.6206896551724137</v>
      </c>
      <c r="I26" s="7"/>
      <c r="J26" s="7">
        <v>9.4</v>
      </c>
      <c r="K26" s="18">
        <f t="shared" si="2"/>
        <v>0</v>
      </c>
      <c r="L26" s="6"/>
      <c r="M26" s="6">
        <v>330</v>
      </c>
      <c r="N26" s="18" t="e">
        <f t="shared" si="3"/>
        <v>#DIV/0!</v>
      </c>
      <c r="O26" s="22" t="e">
        <f t="shared" si="4"/>
        <v>#DIV/0!</v>
      </c>
      <c r="P26" s="13" t="s">
        <v>105</v>
      </c>
    </row>
  </sheetData>
  <sheetProtection/>
  <mergeCells count="19">
    <mergeCell ref="P8:P10"/>
    <mergeCell ref="E9:F9"/>
    <mergeCell ref="G9:H9"/>
    <mergeCell ref="A6:O6"/>
    <mergeCell ref="A8:A10"/>
    <mergeCell ref="B8:B10"/>
    <mergeCell ref="C8:C10"/>
    <mergeCell ref="D8:D10"/>
    <mergeCell ref="E8:H8"/>
    <mergeCell ref="I8:K9"/>
    <mergeCell ref="L8:N9"/>
    <mergeCell ref="O8:O9"/>
    <mergeCell ref="L1:O1"/>
    <mergeCell ref="L2:O2"/>
    <mergeCell ref="L3:O3"/>
    <mergeCell ref="A4:B4"/>
    <mergeCell ref="C4:H4"/>
    <mergeCell ref="A5:B5"/>
    <mergeCell ref="C5:H5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2021-12-08T04:10:22Z</dcterms:modified>
  <cp:category/>
  <cp:version/>
  <cp:contentType/>
  <cp:contentStatus/>
</cp:coreProperties>
</file>